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Доблести  ремонт 2014 по домам " sheetId="1" r:id="rId1"/>
    <sheet name="ТСЖ  ремонт  2014 по домам" sheetId="2" r:id="rId2"/>
    <sheet name="ТСЖ ремонт 2014" sheetId="3" r:id="rId3"/>
  </sheets>
  <definedNames>
    <definedName name="_xlnm._FilterDatabase" localSheetId="0" hidden="1">'Доблести  ремонт 2014 по домам '!$B$5:$D$27</definedName>
    <definedName name="_xlnm._FilterDatabase" localSheetId="1" hidden="1">'ТСЖ  ремонт  2014 по домам'!$B$5:$D$27</definedName>
    <definedName name="_xlnm._FilterDatabase" localSheetId="2" hidden="1">'ТСЖ ремонт 2014'!$A$5:$E$51</definedName>
  </definedNames>
  <calcPr fullCalcOnLoad="1"/>
</workbook>
</file>

<file path=xl/sharedStrings.xml><?xml version="1.0" encoding="utf-8"?>
<sst xmlns="http://schemas.openxmlformats.org/spreadsheetml/2006/main" count="582" uniqueCount="106">
  <si>
    <t>Работы</t>
  </si>
  <si>
    <t>Адрес</t>
  </si>
  <si>
    <t>Ремонт лестничных клеток</t>
  </si>
  <si>
    <t>Электротехнические работы</t>
  </si>
  <si>
    <t>Санитарно-технические работы</t>
  </si>
  <si>
    <t>Выполнение текущего ремонта по ТСЖ "Колпинский оазис" за период с 01.06.14 по 31.12.14</t>
  </si>
  <si>
    <t>Итого 3 квартал</t>
  </si>
  <si>
    <t>Итого 2 квартал</t>
  </si>
  <si>
    <t>Бульвар Трудящихся, д.35 к.1, к 2, к3, д 39, Заводской пр. д. 40,44,52</t>
  </si>
  <si>
    <t>Бульвар Трудящихся, д.35 к.1, к 2, к3, д 39, Заводской пр. д. 40,44,53</t>
  </si>
  <si>
    <t>Ремонт отмостки</t>
  </si>
  <si>
    <t>Заводской пр. д.39</t>
  </si>
  <si>
    <t>Общестроительные</t>
  </si>
  <si>
    <t>Заводской пр. д.39, 3,4,5 парадные</t>
  </si>
  <si>
    <t>итого за сентябрь</t>
  </si>
  <si>
    <t xml:space="preserve">итого за июнь </t>
  </si>
  <si>
    <t>итого за август</t>
  </si>
  <si>
    <t xml:space="preserve">итого за июль </t>
  </si>
  <si>
    <t xml:space="preserve">Заводской пр. д.40 7 парадная </t>
  </si>
  <si>
    <t>Общестроительные работы</t>
  </si>
  <si>
    <t>Итого за 9 мес</t>
  </si>
  <si>
    <t>ТСЖ и ЖСС</t>
  </si>
  <si>
    <t>Ремонт лестничной клетки</t>
  </si>
  <si>
    <t>Трудящихся  39 пар 2</t>
  </si>
  <si>
    <t>Заводской пр. д.40 1 и 2</t>
  </si>
  <si>
    <t>Трудящихся д 39 1 и 2</t>
  </si>
  <si>
    <t>итого  за октябрь</t>
  </si>
  <si>
    <t>Итого 4 квартал</t>
  </si>
  <si>
    <t>Итого за 2014 год</t>
  </si>
  <si>
    <t>управляющей компанией ООО "ЖИЛСТРОЙСЕРВИС"</t>
  </si>
  <si>
    <t>Дата</t>
  </si>
  <si>
    <t>с Бульвар Трудящихся, д.35, к.1, к. 2, д.39, Заводской пр., д.44</t>
  </si>
  <si>
    <t xml:space="preserve">  - Б. Трудящихся, д.35, корп.1</t>
  </si>
  <si>
    <t xml:space="preserve">  - Заводской пр., д.44</t>
  </si>
  <si>
    <t>Б Трудящихся, д. 39</t>
  </si>
  <si>
    <t xml:space="preserve"> - Б. Трудящихся, д.35, корп.2</t>
  </si>
  <si>
    <t>с Бульвар Трудящихся, д.35, к.1, к.2, к.3, д. 39, Заводской пр., д.40, д.44, д.48, д.54</t>
  </si>
  <si>
    <t xml:space="preserve">   Заводской пр., д.40</t>
  </si>
  <si>
    <t xml:space="preserve">  - Б.Трудящихся, д.35, корп.3</t>
  </si>
  <si>
    <t xml:space="preserve">  - Заводской пр., д.48</t>
  </si>
  <si>
    <t xml:space="preserve">  - Заводской пр., д.54</t>
  </si>
  <si>
    <t>с Бульвар Трудящихся, д.39, Заводской пр. д. 40</t>
  </si>
  <si>
    <t>с Бульвар Трудящихся, д.35 к.1, к 2, д. 39, Заводской пр. д. 40,44,48,54</t>
  </si>
  <si>
    <t>с Бульвар Трудящихся, д.35 к.1, к 2, д. 39, Заводской пр. д. 40,44,54</t>
  </si>
  <si>
    <t>с Заводской пр. д.40 - 1,2 пар.</t>
  </si>
  <si>
    <t>Ремонт лестничной клетки 1 и 2 пар</t>
  </si>
  <si>
    <t>с Бульвар Трудящихся, д.35, к. 2, Заводской пр. д. 40</t>
  </si>
  <si>
    <t>с Бульвар Трудящихся, д.35 к.2, к.3, д. 39, Заводской пр. д. 40,44,48,54</t>
  </si>
  <si>
    <t>с Бульвар Трудящихся, д.35 к.2, д.39, Заводской пр. д. 40,44,54</t>
  </si>
  <si>
    <t>с Бульвар Трудящихся, д.39, Заводской пр. д. 40,48</t>
  </si>
  <si>
    <t>с Заводской пр. д.40 - 7 пар.</t>
  </si>
  <si>
    <t>Ремонт лестничных клеток 7 парад</t>
  </si>
  <si>
    <t>с Трудящихся д. 39 - 1,2 пар.</t>
  </si>
  <si>
    <t>Ремонт лестничных клеток 1,2 пар</t>
  </si>
  <si>
    <t>с Бульвар Трудящихся, д. 39</t>
  </si>
  <si>
    <t>с Бульвар Трудящихся, д.39, Заводской пр., д. 40,44,48,54</t>
  </si>
  <si>
    <t>с Бульвар Трудящихся, д.35 к.2, д. 39, Заводской пр. д. 40,54</t>
  </si>
  <si>
    <t>с Бульвар Трудящихся, д.35 к.2, к.3, д. 39, Заводской пр. д. 40,48,54</t>
  </si>
  <si>
    <t>с Заводской пр., д.39 - 3,4,5 пар.</t>
  </si>
  <si>
    <t>Ремонт лестничных клеток 3,4,5 пар</t>
  </si>
  <si>
    <t>с Бульвар Трудящихся, д.35, к.1, к. 2, д. 39, Заводской пр., д. 40,54</t>
  </si>
  <si>
    <t>с Бульвар Трудящихся, д.35, к.1, к. 2, к.3, д. 39, Заводской пр., д. 40, д.44, д.48, д.54</t>
  </si>
  <si>
    <t>с Бульвар Трудящихся, д.35, к.1, к. 2, к.3, д. 39, Заводской пр., д. 40, д.44, д.54</t>
  </si>
  <si>
    <t xml:space="preserve"> - Б.Трудящихся, д.35, корп.3</t>
  </si>
  <si>
    <t>с Бульвар Трудящихся, д.35, к.1, к. 2, к.3, д. 39, Заводской пр. д. 40, д.48, д.54</t>
  </si>
  <si>
    <t>итого за ноябрь</t>
  </si>
  <si>
    <t>с Бульвар Трудящихся, д.35, к.1, к 2, д.39, Заводской пр., д. 40, д.54</t>
  </si>
  <si>
    <t>с Бульвар Трудящихся, д.35, к.2, к.3, д. 39</t>
  </si>
  <si>
    <t>Ремонт ГРЩ (электричество)</t>
  </si>
  <si>
    <t>с Бульвар Трудящихся, д.35, к.1, к. 2, д.39, Заводской пр., д. 40,44,48,54</t>
  </si>
  <si>
    <t>с Бульвар Трудящихся, д. 39 - 9,10,11 пар.</t>
  </si>
  <si>
    <t>Ремонт лестничных клеток 9,10,11 пар</t>
  </si>
  <si>
    <t>31.12.214</t>
  </si>
  <si>
    <t>итого за декабрь</t>
  </si>
  <si>
    <t>Сводная по домам:</t>
  </si>
  <si>
    <t xml:space="preserve">  - Б. Трудящихся, д.35, корп.2</t>
  </si>
  <si>
    <t xml:space="preserve">  - Б. Трудящихся, д.35, корп.3</t>
  </si>
  <si>
    <t xml:space="preserve"> - Б.Трудящихся, д.39</t>
  </si>
  <si>
    <t xml:space="preserve">  - Заводской пр., д.40</t>
  </si>
  <si>
    <t>Бульвар Трудящихся, д.35 к.1, к 2, к3, д 39, Заводской пр. д. 40,44,54</t>
  </si>
  <si>
    <t>Бульвар Трудящихся, д.35 к.1, к 2, к3, д 39, Заводской пр. д. 40,44,55</t>
  </si>
  <si>
    <t>Бульвар Трудящихся, д.35 к 2, к3, д 39</t>
  </si>
  <si>
    <t>Бульвар Трудящихся д 39</t>
  </si>
  <si>
    <t>Бульвар Трудящихся д 39 парадные 9,10,11</t>
  </si>
  <si>
    <t>Выполнение текущего ремонта по ЖСК "Дом БДТ" за 2014 год</t>
  </si>
  <si>
    <t>Сумма, ТЫС РУБ</t>
  </si>
  <si>
    <t>ул.Доблести, д.7, корп.1</t>
  </si>
  <si>
    <t>ул.Доблести, д.7, корп.2</t>
  </si>
  <si>
    <t>Итого январь</t>
  </si>
  <si>
    <t>Итого февраль</t>
  </si>
  <si>
    <t>Итого март</t>
  </si>
  <si>
    <t>ИТОГО I квартал</t>
  </si>
  <si>
    <t>ул.доблести, д.7, корп.2</t>
  </si>
  <si>
    <t>Итого апрель</t>
  </si>
  <si>
    <t>Итого май</t>
  </si>
  <si>
    <t>Итого июнь</t>
  </si>
  <si>
    <t>Итого II квартал</t>
  </si>
  <si>
    <t>Итого I полугодие</t>
  </si>
  <si>
    <t>Итого июль</t>
  </si>
  <si>
    <t>Итого август</t>
  </si>
  <si>
    <t>Итого сентябрь</t>
  </si>
  <si>
    <t>Итого октябрь</t>
  </si>
  <si>
    <t>Итого ноябрь</t>
  </si>
  <si>
    <t>Итого декабрь</t>
  </si>
  <si>
    <t>ИТОГО</t>
  </si>
  <si>
    <t>в тыс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</si>
</sst>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0.0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 horizontal="left"/>
      <protection/>
    </xf>
    <xf numFmtId="0" fontId="2" fillId="0" borderId="0">
      <alignment horizontal="left"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53" applyFont="1" applyBorder="1" applyAlignment="1">
      <alignment horizontal="center" vertical="top"/>
      <protection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53" applyFont="1" applyBorder="1" applyAlignment="1">
      <alignment vertical="top" wrapText="1"/>
      <protection/>
    </xf>
    <xf numFmtId="2" fontId="5" fillId="0" borderId="10" xfId="53" applyNumberFormat="1" applyFont="1" applyBorder="1" applyAlignment="1">
      <alignment horizontal="right" vertical="top"/>
      <protection/>
    </xf>
    <xf numFmtId="0" fontId="3" fillId="33" borderId="10" xfId="53" applyFont="1" applyFill="1" applyBorder="1" applyAlignment="1">
      <alignment horizontal="center" vertical="top"/>
      <protection/>
    </xf>
    <xf numFmtId="0" fontId="4" fillId="33" borderId="10" xfId="53" applyFont="1" applyFill="1" applyBorder="1" applyAlignment="1">
      <alignment vertical="top" wrapText="1"/>
      <protection/>
    </xf>
    <xf numFmtId="0" fontId="0" fillId="0" borderId="10" xfId="0" applyFill="1" applyBorder="1" applyAlignment="1">
      <alignment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2" fontId="8" fillId="33" borderId="10" xfId="0" applyNumberFormat="1" applyFont="1" applyFill="1" applyBorder="1" applyAlignment="1">
      <alignment/>
    </xf>
    <xf numFmtId="0" fontId="4" fillId="33" borderId="10" xfId="53" applyFont="1" applyFill="1" applyBorder="1" applyAlignment="1">
      <alignment wrapText="1"/>
      <protection/>
    </xf>
    <xf numFmtId="0" fontId="3" fillId="33" borderId="10" xfId="53" applyFont="1" applyFill="1" applyBorder="1" applyAlignment="1">
      <alignment horizontal="left" vertical="top"/>
      <protection/>
    </xf>
    <xf numFmtId="0" fontId="3" fillId="0" borderId="10" xfId="53" applyFont="1" applyBorder="1" applyAlignment="1">
      <alignment horizontal="left" vertical="top"/>
      <protection/>
    </xf>
    <xf numFmtId="0" fontId="1" fillId="0" borderId="10" xfId="0" applyFont="1" applyBorder="1" applyAlignment="1">
      <alignment horizontal="left"/>
    </xf>
    <xf numFmtId="2" fontId="8" fillId="0" borderId="10" xfId="0" applyNumberFormat="1" applyFont="1" applyFill="1" applyBorder="1" applyAlignment="1">
      <alignment/>
    </xf>
    <xf numFmtId="2" fontId="5" fillId="0" borderId="10" xfId="53" applyNumberFormat="1" applyFont="1" applyFill="1" applyBorder="1" applyAlignment="1">
      <alignment horizontal="right" vertical="top"/>
      <protection/>
    </xf>
    <xf numFmtId="2" fontId="5" fillId="0" borderId="10" xfId="53" applyNumberFormat="1" applyFont="1" applyFill="1" applyBorder="1" applyAlignment="1">
      <alignment horizontal="right"/>
      <protection/>
    </xf>
    <xf numFmtId="0" fontId="4" fillId="34" borderId="10" xfId="53" applyFont="1" applyFill="1" applyBorder="1" applyAlignment="1">
      <alignment wrapText="1"/>
      <protection/>
    </xf>
    <xf numFmtId="0" fontId="3" fillId="34" borderId="10" xfId="53" applyFont="1" applyFill="1" applyBorder="1" applyAlignment="1">
      <alignment horizontal="center" vertical="top"/>
      <protection/>
    </xf>
    <xf numFmtId="0" fontId="5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wrapText="1"/>
      <protection/>
    </xf>
    <xf numFmtId="0" fontId="4" fillId="34" borderId="10" xfId="53" applyFont="1" applyFill="1" applyBorder="1" applyAlignment="1">
      <alignment vertical="top" wrapText="1"/>
      <protection/>
    </xf>
    <xf numFmtId="2" fontId="8" fillId="34" borderId="10" xfId="0" applyNumberFormat="1" applyFont="1" applyFill="1" applyBorder="1" applyAlignment="1">
      <alignment/>
    </xf>
    <xf numFmtId="0" fontId="38" fillId="0" borderId="10" xfId="0" applyFont="1" applyBorder="1" applyAlignment="1">
      <alignment/>
    </xf>
    <xf numFmtId="0" fontId="5" fillId="0" borderId="10" xfId="53" applyFont="1" applyFill="1" applyBorder="1" applyAlignment="1">
      <alignment vertical="top" wrapText="1"/>
      <protection/>
    </xf>
    <xf numFmtId="2" fontId="38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4" fillId="0" borderId="10" xfId="53" applyFont="1" applyFill="1" applyBorder="1" applyAlignment="1">
      <alignment wrapText="1"/>
      <protection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0" fontId="5" fillId="33" borderId="10" xfId="53" applyFont="1" applyFill="1" applyBorder="1" applyAlignment="1">
      <alignment wrapText="1"/>
      <protection/>
    </xf>
    <xf numFmtId="14" fontId="5" fillId="33" borderId="10" xfId="53" applyNumberFormat="1" applyFont="1" applyFill="1" applyBorder="1" applyAlignment="1">
      <alignment wrapText="1"/>
      <protection/>
    </xf>
    <xf numFmtId="14" fontId="4" fillId="33" borderId="10" xfId="53" applyNumberFormat="1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wrapText="1"/>
      <protection/>
    </xf>
    <xf numFmtId="0" fontId="11" fillId="0" borderId="10" xfId="53" applyFont="1" applyBorder="1" applyAlignment="1">
      <alignment horizontal="center" vertical="top"/>
      <protection/>
    </xf>
    <xf numFmtId="2" fontId="4" fillId="0" borderId="10" xfId="53" applyNumberFormat="1" applyFont="1" applyFill="1" applyBorder="1" applyAlignment="1">
      <alignment horizontal="right" vertical="top"/>
      <protection/>
    </xf>
    <xf numFmtId="2" fontId="4" fillId="0" borderId="10" xfId="53" applyNumberFormat="1" applyFont="1" applyFill="1" applyBorder="1" applyAlignment="1">
      <alignment horizontal="right"/>
      <protection/>
    </xf>
    <xf numFmtId="0" fontId="4" fillId="34" borderId="11" xfId="53" applyFont="1" applyFill="1" applyBorder="1" applyAlignment="1">
      <alignment vertical="top" wrapText="1"/>
      <protection/>
    </xf>
    <xf numFmtId="0" fontId="5" fillId="34" borderId="11" xfId="53" applyFont="1" applyFill="1" applyBorder="1" applyAlignment="1">
      <alignment wrapText="1"/>
      <protection/>
    </xf>
    <xf numFmtId="2" fontId="8" fillId="34" borderId="11" xfId="0" applyNumberFormat="1" applyFont="1" applyFill="1" applyBorder="1" applyAlignment="1">
      <alignment/>
    </xf>
    <xf numFmtId="0" fontId="1" fillId="0" borderId="12" xfId="0" applyFont="1" applyBorder="1" applyAlignment="1">
      <alignment horizontal="left"/>
    </xf>
    <xf numFmtId="2" fontId="10" fillId="0" borderId="13" xfId="0" applyNumberFormat="1" applyFont="1" applyFill="1" applyBorder="1" applyAlignment="1">
      <alignment/>
    </xf>
    <xf numFmtId="0" fontId="4" fillId="34" borderId="13" xfId="53" applyFont="1" applyFill="1" applyBorder="1" applyAlignment="1">
      <alignment vertical="top" wrapText="1"/>
      <protection/>
    </xf>
    <xf numFmtId="0" fontId="5" fillId="34" borderId="13" xfId="53" applyFont="1" applyFill="1" applyBorder="1" applyAlignment="1">
      <alignment wrapText="1"/>
      <protection/>
    </xf>
    <xf numFmtId="2" fontId="8" fillId="34" borderId="13" xfId="0" applyNumberFormat="1" applyFont="1" applyFill="1" applyBorder="1" applyAlignment="1">
      <alignment/>
    </xf>
    <xf numFmtId="14" fontId="5" fillId="33" borderId="13" xfId="53" applyNumberFormat="1" applyFont="1" applyFill="1" applyBorder="1" applyAlignment="1">
      <alignment wrapText="1"/>
      <protection/>
    </xf>
    <xf numFmtId="2" fontId="8" fillId="0" borderId="13" xfId="0" applyNumberFormat="1" applyFont="1" applyFill="1" applyBorder="1" applyAlignment="1">
      <alignment/>
    </xf>
    <xf numFmtId="14" fontId="4" fillId="33" borderId="13" xfId="53" applyNumberFormat="1" applyFont="1" applyFill="1" applyBorder="1" applyAlignment="1">
      <alignment wrapText="1"/>
      <protection/>
    </xf>
    <xf numFmtId="0" fontId="5" fillId="0" borderId="13" xfId="53" applyFont="1" applyBorder="1" applyAlignment="1">
      <alignment vertical="top" wrapText="1"/>
      <protection/>
    </xf>
    <xf numFmtId="0" fontId="4" fillId="0" borderId="13" xfId="53" applyFont="1" applyBorder="1" applyAlignment="1">
      <alignment vertical="top" wrapText="1"/>
      <protection/>
    </xf>
    <xf numFmtId="0" fontId="4" fillId="0" borderId="10" xfId="53" applyFont="1" applyFill="1" applyBorder="1" applyAlignment="1">
      <alignment horizontal="center" wrapText="1"/>
      <protection/>
    </xf>
    <xf numFmtId="180" fontId="0" fillId="0" borderId="0" xfId="0" applyNumberFormat="1" applyAlignment="1">
      <alignment/>
    </xf>
    <xf numFmtId="180" fontId="38" fillId="0" borderId="0" xfId="0" applyNumberFormat="1" applyFont="1" applyAlignment="1">
      <alignment/>
    </xf>
    <xf numFmtId="14" fontId="4" fillId="0" borderId="10" xfId="53" applyNumberFormat="1" applyFont="1" applyFill="1" applyBorder="1" applyAlignment="1">
      <alignment wrapText="1"/>
      <protection/>
    </xf>
    <xf numFmtId="0" fontId="4" fillId="33" borderId="13" xfId="53" applyFont="1" applyFill="1" applyBorder="1" applyAlignment="1">
      <alignment wrapText="1"/>
      <protection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179" fontId="38" fillId="34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0" xfId="0" applyNumberFormat="1" applyFont="1" applyBorder="1" applyAlignment="1">
      <alignment/>
    </xf>
    <xf numFmtId="179" fontId="6" fillId="34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1" fillId="34" borderId="10" xfId="0" applyFont="1" applyFill="1" applyBorder="1" applyAlignment="1">
      <alignment horizontal="left"/>
    </xf>
    <xf numFmtId="179" fontId="8" fillId="34" borderId="10" xfId="0" applyNumberFormat="1" applyFont="1" applyFill="1" applyBorder="1" applyAlignment="1">
      <alignment/>
    </xf>
    <xf numFmtId="0" fontId="5" fillId="34" borderId="11" xfId="53" applyFont="1" applyFill="1" applyBorder="1" applyAlignment="1">
      <alignment vertical="top" wrapText="1"/>
      <protection/>
    </xf>
    <xf numFmtId="179" fontId="8" fillId="34" borderId="11" xfId="0" applyNumberFormat="1" applyFont="1" applyFill="1" applyBorder="1" applyAlignment="1">
      <alignment/>
    </xf>
    <xf numFmtId="179" fontId="10" fillId="0" borderId="13" xfId="0" applyNumberFormat="1" applyFont="1" applyFill="1" applyBorder="1" applyAlignment="1">
      <alignment/>
    </xf>
    <xf numFmtId="0" fontId="5" fillId="34" borderId="13" xfId="53" applyFont="1" applyFill="1" applyBorder="1" applyAlignment="1">
      <alignment vertical="top" wrapText="1"/>
      <protection/>
    </xf>
    <xf numFmtId="179" fontId="8" fillId="34" borderId="13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4">
      <selection activeCell="C11" sqref="C11"/>
    </sheetView>
  </sheetViews>
  <sheetFormatPr defaultColWidth="9.140625" defaultRowHeight="15"/>
  <cols>
    <col min="1" max="1" width="3.7109375" style="0" customWidth="1"/>
    <col min="2" max="2" width="28.421875" style="0" customWidth="1"/>
    <col min="3" max="3" width="32.140625" style="0" customWidth="1"/>
    <col min="4" max="4" width="16.00390625" style="0" customWidth="1"/>
    <col min="5" max="5" width="21.140625" style="0" customWidth="1"/>
    <col min="6" max="6" width="16.8515625" style="0" customWidth="1"/>
  </cols>
  <sheetData>
    <row r="1" ht="18.75">
      <c r="A1" s="2" t="s">
        <v>84</v>
      </c>
    </row>
    <row r="2" ht="18.75">
      <c r="A2" s="2" t="s">
        <v>29</v>
      </c>
    </row>
    <row r="3" spans="1:5" ht="15">
      <c r="A3" s="3"/>
      <c r="B3" s="61" t="s">
        <v>0</v>
      </c>
      <c r="C3" s="61" t="s">
        <v>1</v>
      </c>
      <c r="D3" s="61" t="s">
        <v>30</v>
      </c>
      <c r="E3" s="62" t="s">
        <v>85</v>
      </c>
    </row>
    <row r="4" spans="1:5" ht="15">
      <c r="A4" s="3"/>
      <c r="B4" s="4" t="s">
        <v>4</v>
      </c>
      <c r="C4" s="3" t="s">
        <v>86</v>
      </c>
      <c r="D4" s="63">
        <v>41670</v>
      </c>
      <c r="E4" s="8">
        <v>26.604</v>
      </c>
    </row>
    <row r="5" spans="1:5" ht="15">
      <c r="A5" s="3"/>
      <c r="B5" s="4" t="s">
        <v>4</v>
      </c>
      <c r="C5" s="3" t="s">
        <v>87</v>
      </c>
      <c r="D5" s="63">
        <v>41670</v>
      </c>
      <c r="E5" s="8">
        <v>17.802</v>
      </c>
    </row>
    <row r="6" spans="1:5" ht="15">
      <c r="A6" s="3"/>
      <c r="B6" s="4" t="s">
        <v>3</v>
      </c>
      <c r="C6" s="3" t="s">
        <v>86</v>
      </c>
      <c r="D6" s="63">
        <v>41670</v>
      </c>
      <c r="E6" s="8">
        <v>1.563</v>
      </c>
    </row>
    <row r="7" spans="1:5" ht="15">
      <c r="A7" s="3"/>
      <c r="B7" s="4" t="s">
        <v>3</v>
      </c>
      <c r="C7" s="3" t="s">
        <v>87</v>
      </c>
      <c r="D7" s="63">
        <v>41670</v>
      </c>
      <c r="E7" s="8">
        <v>1.924</v>
      </c>
    </row>
    <row r="8" spans="1:5" ht="15">
      <c r="A8" s="3"/>
      <c r="B8" s="4" t="s">
        <v>12</v>
      </c>
      <c r="C8" s="3" t="s">
        <v>86</v>
      </c>
      <c r="D8" s="63">
        <v>41670</v>
      </c>
      <c r="E8" s="8">
        <v>37.749</v>
      </c>
    </row>
    <row r="9" spans="1:5" ht="15">
      <c r="A9" s="3"/>
      <c r="B9" s="4" t="s">
        <v>12</v>
      </c>
      <c r="C9" s="3" t="s">
        <v>87</v>
      </c>
      <c r="D9" s="63">
        <v>41670</v>
      </c>
      <c r="E9" s="8">
        <v>23.143</v>
      </c>
    </row>
    <row r="10" spans="1:5" ht="15">
      <c r="A10" s="64"/>
      <c r="B10" s="65" t="s">
        <v>88</v>
      </c>
      <c r="C10" s="64"/>
      <c r="D10" s="64"/>
      <c r="E10" s="65">
        <f>SUM(E4:E9)</f>
        <v>108.785</v>
      </c>
    </row>
    <row r="11" spans="1:5" ht="15">
      <c r="A11" s="3"/>
      <c r="B11" s="4" t="s">
        <v>4</v>
      </c>
      <c r="C11" s="3" t="s">
        <v>86</v>
      </c>
      <c r="D11" s="63">
        <v>41698</v>
      </c>
      <c r="E11" s="8">
        <v>47.583</v>
      </c>
    </row>
    <row r="12" spans="1:5" ht="15">
      <c r="A12" s="3"/>
      <c r="B12" s="4" t="s">
        <v>4</v>
      </c>
      <c r="C12" s="3" t="s">
        <v>87</v>
      </c>
      <c r="D12" s="63">
        <v>41698</v>
      </c>
      <c r="E12" s="8">
        <v>0</v>
      </c>
    </row>
    <row r="13" spans="1:5" ht="15">
      <c r="A13" s="3"/>
      <c r="B13" s="4" t="s">
        <v>3</v>
      </c>
      <c r="C13" s="3" t="s">
        <v>86</v>
      </c>
      <c r="D13" s="63">
        <v>41698</v>
      </c>
      <c r="E13" s="8">
        <v>0</v>
      </c>
    </row>
    <row r="14" spans="1:5" ht="15">
      <c r="A14" s="3"/>
      <c r="B14" s="4" t="s">
        <v>3</v>
      </c>
      <c r="C14" s="3" t="s">
        <v>87</v>
      </c>
      <c r="D14" s="63">
        <v>41698</v>
      </c>
      <c r="E14" s="8">
        <v>49.903</v>
      </c>
    </row>
    <row r="15" spans="1:5" ht="15">
      <c r="A15" s="3"/>
      <c r="B15" s="4" t="s">
        <v>12</v>
      </c>
      <c r="C15" s="3" t="s">
        <v>86</v>
      </c>
      <c r="D15" s="63">
        <v>41698</v>
      </c>
      <c r="E15" s="8">
        <v>3.55</v>
      </c>
    </row>
    <row r="16" spans="1:5" ht="15">
      <c r="A16" s="3"/>
      <c r="B16" s="4" t="s">
        <v>12</v>
      </c>
      <c r="C16" s="3" t="s">
        <v>87</v>
      </c>
      <c r="D16" s="63">
        <v>41698</v>
      </c>
      <c r="E16" s="8">
        <v>38.089</v>
      </c>
    </row>
    <row r="17" spans="1:5" ht="15">
      <c r="A17" s="64"/>
      <c r="B17" s="65" t="s">
        <v>89</v>
      </c>
      <c r="C17" s="64"/>
      <c r="D17" s="64"/>
      <c r="E17" s="65">
        <f>SUM(E11:E16)</f>
        <v>139.125</v>
      </c>
    </row>
    <row r="18" spans="1:5" ht="15">
      <c r="A18" s="3"/>
      <c r="B18" s="4" t="s">
        <v>4</v>
      </c>
      <c r="C18" s="3" t="s">
        <v>86</v>
      </c>
      <c r="D18" s="63">
        <v>41729</v>
      </c>
      <c r="E18" s="8">
        <v>25.062</v>
      </c>
    </row>
    <row r="19" spans="1:5" ht="15">
      <c r="A19" s="3"/>
      <c r="B19" s="4" t="s">
        <v>4</v>
      </c>
      <c r="C19" s="3" t="s">
        <v>87</v>
      </c>
      <c r="D19" s="63">
        <v>41729</v>
      </c>
      <c r="E19" s="8">
        <v>43.556</v>
      </c>
    </row>
    <row r="20" spans="1:5" ht="15">
      <c r="A20" s="3"/>
      <c r="B20" s="4" t="s">
        <v>3</v>
      </c>
      <c r="C20" s="3" t="s">
        <v>86</v>
      </c>
      <c r="D20" s="63">
        <v>41729</v>
      </c>
      <c r="E20" s="8">
        <v>3.426</v>
      </c>
    </row>
    <row r="21" spans="1:5" ht="15">
      <c r="A21" s="3"/>
      <c r="B21" s="4" t="s">
        <v>3</v>
      </c>
      <c r="C21" s="3" t="s">
        <v>87</v>
      </c>
      <c r="D21" s="63">
        <v>41729</v>
      </c>
      <c r="E21" s="8">
        <v>0</v>
      </c>
    </row>
    <row r="22" spans="1:5" ht="15">
      <c r="A22" s="3"/>
      <c r="B22" s="4" t="s">
        <v>12</v>
      </c>
      <c r="C22" s="3" t="s">
        <v>86</v>
      </c>
      <c r="D22" s="63">
        <v>41729</v>
      </c>
      <c r="E22" s="8">
        <v>4.673</v>
      </c>
    </row>
    <row r="23" spans="1:5" ht="15">
      <c r="A23" s="3"/>
      <c r="B23" s="4" t="s">
        <v>12</v>
      </c>
      <c r="C23" s="3" t="s">
        <v>87</v>
      </c>
      <c r="D23" s="63">
        <v>41729</v>
      </c>
      <c r="E23" s="8">
        <v>26.582</v>
      </c>
    </row>
    <row r="24" spans="1:5" ht="15">
      <c r="A24" s="64"/>
      <c r="B24" s="65" t="s">
        <v>90</v>
      </c>
      <c r="C24" s="64"/>
      <c r="D24" s="64"/>
      <c r="E24" s="65">
        <f>SUM(E18:E23)</f>
        <v>103.299</v>
      </c>
    </row>
    <row r="25" spans="1:5" ht="15">
      <c r="A25" s="64"/>
      <c r="B25" s="65" t="s">
        <v>91</v>
      </c>
      <c r="C25" s="64"/>
      <c r="D25" s="64"/>
      <c r="E25" s="65">
        <f>E10+E17+E24</f>
        <v>351.209</v>
      </c>
    </row>
    <row r="26" spans="1:5" ht="15">
      <c r="A26" s="3"/>
      <c r="B26" s="4" t="s">
        <v>4</v>
      </c>
      <c r="C26" s="3" t="s">
        <v>86</v>
      </c>
      <c r="D26" s="63">
        <v>41759</v>
      </c>
      <c r="E26" s="8">
        <v>33.014</v>
      </c>
    </row>
    <row r="27" spans="1:5" ht="15">
      <c r="A27" s="3"/>
      <c r="B27" s="4" t="s">
        <v>4</v>
      </c>
      <c r="C27" s="3" t="s">
        <v>92</v>
      </c>
      <c r="D27" s="63">
        <v>41759</v>
      </c>
      <c r="E27" s="8">
        <v>38.099</v>
      </c>
    </row>
    <row r="28" spans="1:5" ht="15">
      <c r="A28" s="3"/>
      <c r="B28" s="4" t="s">
        <v>3</v>
      </c>
      <c r="C28" s="3" t="s">
        <v>86</v>
      </c>
      <c r="D28" s="63">
        <v>41759</v>
      </c>
      <c r="E28" s="8">
        <v>4.386</v>
      </c>
    </row>
    <row r="29" spans="1:5" ht="15">
      <c r="A29" s="3"/>
      <c r="B29" s="4" t="s">
        <v>3</v>
      </c>
      <c r="C29" s="3" t="s">
        <v>87</v>
      </c>
      <c r="D29" s="63">
        <v>41759</v>
      </c>
      <c r="E29" s="8">
        <v>8.772</v>
      </c>
    </row>
    <row r="30" spans="1:5" ht="15">
      <c r="A30" s="3"/>
      <c r="B30" s="4" t="s">
        <v>12</v>
      </c>
      <c r="C30" s="3" t="s">
        <v>86</v>
      </c>
      <c r="D30" s="63">
        <v>41759</v>
      </c>
      <c r="E30" s="8">
        <v>9.288</v>
      </c>
    </row>
    <row r="31" spans="1:5" ht="15">
      <c r="A31" s="3"/>
      <c r="B31" s="4" t="s">
        <v>12</v>
      </c>
      <c r="C31" s="3" t="s">
        <v>87</v>
      </c>
      <c r="D31" s="63">
        <v>41759</v>
      </c>
      <c r="E31" s="8">
        <v>25.121</v>
      </c>
    </row>
    <row r="32" spans="1:5" ht="15">
      <c r="A32" s="64"/>
      <c r="B32" s="65" t="s">
        <v>93</v>
      </c>
      <c r="C32" s="64"/>
      <c r="D32" s="64"/>
      <c r="E32" s="66">
        <f>SUM(E26:E31)</f>
        <v>118.67999999999999</v>
      </c>
    </row>
    <row r="33" spans="1:5" ht="15">
      <c r="A33" s="3"/>
      <c r="B33" s="4" t="s">
        <v>4</v>
      </c>
      <c r="C33" s="3" t="s">
        <v>86</v>
      </c>
      <c r="D33" s="63">
        <v>41790</v>
      </c>
      <c r="E33" s="8">
        <v>20.311</v>
      </c>
    </row>
    <row r="34" spans="1:5" ht="39" customHeight="1">
      <c r="A34" s="3"/>
      <c r="B34" s="4" t="s">
        <v>4</v>
      </c>
      <c r="C34" s="3" t="s">
        <v>87</v>
      </c>
      <c r="D34" s="63">
        <v>41790</v>
      </c>
      <c r="E34" s="8">
        <v>32.813</v>
      </c>
    </row>
    <row r="35" spans="1:5" ht="15" customHeight="1">
      <c r="A35" s="3"/>
      <c r="B35" s="4" t="s">
        <v>3</v>
      </c>
      <c r="C35" s="3" t="s">
        <v>86</v>
      </c>
      <c r="D35" s="63">
        <v>41790</v>
      </c>
      <c r="E35" s="8">
        <v>10.157</v>
      </c>
    </row>
    <row r="36" spans="1:5" ht="15" customHeight="1">
      <c r="A36" s="3"/>
      <c r="B36" s="4" t="s">
        <v>3</v>
      </c>
      <c r="C36" s="3" t="s">
        <v>87</v>
      </c>
      <c r="D36" s="63">
        <v>41790</v>
      </c>
      <c r="E36" s="8">
        <v>2.026</v>
      </c>
    </row>
    <row r="37" spans="1:5" ht="15" customHeight="1">
      <c r="A37" s="3"/>
      <c r="B37" s="4" t="s">
        <v>12</v>
      </c>
      <c r="C37" s="3" t="s">
        <v>86</v>
      </c>
      <c r="D37" s="63">
        <v>41790</v>
      </c>
      <c r="E37" s="8">
        <v>11.933</v>
      </c>
    </row>
    <row r="38" spans="1:5" ht="15" customHeight="1">
      <c r="A38" s="3"/>
      <c r="B38" s="4" t="s">
        <v>12</v>
      </c>
      <c r="C38" s="3" t="s">
        <v>87</v>
      </c>
      <c r="D38" s="63">
        <v>41790</v>
      </c>
      <c r="E38" s="8">
        <v>24.768</v>
      </c>
    </row>
    <row r="39" spans="1:5" ht="15" customHeight="1">
      <c r="A39" s="64"/>
      <c r="B39" s="65" t="s">
        <v>94</v>
      </c>
      <c r="C39" s="64"/>
      <c r="D39" s="64"/>
      <c r="E39" s="65">
        <f>SUM(E33:E38)</f>
        <v>102.00800000000001</v>
      </c>
    </row>
    <row r="40" spans="1:5" ht="15" customHeight="1">
      <c r="A40" s="15"/>
      <c r="B40" s="4" t="s">
        <v>4</v>
      </c>
      <c r="C40" s="3" t="s">
        <v>86</v>
      </c>
      <c r="D40" s="35">
        <v>41820</v>
      </c>
      <c r="E40" s="67">
        <v>29.612</v>
      </c>
    </row>
    <row r="41" spans="1:5" ht="15">
      <c r="A41" s="15"/>
      <c r="B41" s="4" t="s">
        <v>4</v>
      </c>
      <c r="C41" s="3" t="s">
        <v>87</v>
      </c>
      <c r="D41" s="35">
        <v>41820</v>
      </c>
      <c r="E41" s="67">
        <f>12.383+44.243</f>
        <v>56.626000000000005</v>
      </c>
    </row>
    <row r="42" spans="1:5" ht="15">
      <c r="A42" s="14"/>
      <c r="B42" s="4" t="s">
        <v>3</v>
      </c>
      <c r="C42" s="3" t="s">
        <v>86</v>
      </c>
      <c r="D42" s="35">
        <v>41820</v>
      </c>
      <c r="E42" s="68">
        <v>9.495</v>
      </c>
    </row>
    <row r="43" spans="1:5" ht="15">
      <c r="A43" s="14"/>
      <c r="B43" s="4" t="s">
        <v>3</v>
      </c>
      <c r="C43" s="3" t="s">
        <v>87</v>
      </c>
      <c r="D43" s="35">
        <v>41820</v>
      </c>
      <c r="E43" s="68">
        <v>14.538</v>
      </c>
    </row>
    <row r="44" spans="1:5" ht="15">
      <c r="A44" s="6"/>
      <c r="B44" s="4" t="s">
        <v>12</v>
      </c>
      <c r="C44" s="3" t="s">
        <v>86</v>
      </c>
      <c r="D44" s="35">
        <v>41820</v>
      </c>
      <c r="E44" s="69">
        <v>8.269</v>
      </c>
    </row>
    <row r="45" spans="1:5" ht="15">
      <c r="A45" s="6"/>
      <c r="B45" s="4" t="s">
        <v>12</v>
      </c>
      <c r="C45" s="3" t="s">
        <v>87</v>
      </c>
      <c r="D45" s="35">
        <v>41820</v>
      </c>
      <c r="E45" s="30">
        <v>21.239</v>
      </c>
    </row>
    <row r="46" spans="1:5" ht="15">
      <c r="A46" s="20"/>
      <c r="B46" s="21" t="s">
        <v>95</v>
      </c>
      <c r="C46" s="22"/>
      <c r="D46" s="22"/>
      <c r="E46" s="70">
        <f>SUM(E40:E45)</f>
        <v>139.779</v>
      </c>
    </row>
    <row r="47" spans="1:5" ht="15">
      <c r="A47" s="20"/>
      <c r="B47" s="21" t="s">
        <v>96</v>
      </c>
      <c r="C47" s="19"/>
      <c r="D47" s="19"/>
      <c r="E47" s="70">
        <f>E32+E39+E46</f>
        <v>360.467</v>
      </c>
    </row>
    <row r="48" spans="1:5" ht="15">
      <c r="A48" s="20"/>
      <c r="B48" s="21" t="s">
        <v>97</v>
      </c>
      <c r="C48" s="19"/>
      <c r="D48" s="19"/>
      <c r="E48" s="70">
        <f>E47+E25</f>
        <v>711.6759999999999</v>
      </c>
    </row>
    <row r="49" spans="1:5" ht="15">
      <c r="A49" s="1"/>
      <c r="B49" s="4" t="s">
        <v>4</v>
      </c>
      <c r="C49" s="3" t="s">
        <v>86</v>
      </c>
      <c r="D49" s="35">
        <v>41851</v>
      </c>
      <c r="E49" s="3">
        <v>7.547</v>
      </c>
    </row>
    <row r="50" spans="1:5" ht="15">
      <c r="A50" s="1"/>
      <c r="B50" s="4" t="s">
        <v>4</v>
      </c>
      <c r="C50" s="3" t="s">
        <v>87</v>
      </c>
      <c r="D50" s="35">
        <v>41851</v>
      </c>
      <c r="E50" s="3">
        <v>65.734</v>
      </c>
    </row>
    <row r="51" spans="1:5" ht="15">
      <c r="A51" s="1"/>
      <c r="B51" s="4" t="s">
        <v>3</v>
      </c>
      <c r="C51" s="3" t="s">
        <v>86</v>
      </c>
      <c r="D51" s="35">
        <v>41851</v>
      </c>
      <c r="E51" s="69">
        <v>2.458</v>
      </c>
    </row>
    <row r="52" spans="1:5" ht="15">
      <c r="A52" s="1"/>
      <c r="B52" s="4" t="s">
        <v>3</v>
      </c>
      <c r="C52" s="3" t="s">
        <v>87</v>
      </c>
      <c r="D52" s="35">
        <v>41851</v>
      </c>
      <c r="E52" s="69">
        <v>1.692</v>
      </c>
    </row>
    <row r="53" spans="1:5" ht="15">
      <c r="A53" s="1"/>
      <c r="B53" s="4" t="s">
        <v>12</v>
      </c>
      <c r="C53" s="3" t="s">
        <v>86</v>
      </c>
      <c r="D53" s="35">
        <v>41851</v>
      </c>
      <c r="E53" s="69">
        <v>13.315</v>
      </c>
    </row>
    <row r="54" spans="1:5" ht="15">
      <c r="A54" s="1"/>
      <c r="B54" s="4" t="s">
        <v>12</v>
      </c>
      <c r="C54" s="3" t="s">
        <v>87</v>
      </c>
      <c r="D54" s="35">
        <v>41851</v>
      </c>
      <c r="E54" s="69">
        <v>49.905</v>
      </c>
    </row>
    <row r="55" spans="1:5" ht="15">
      <c r="A55" s="20"/>
      <c r="B55" s="21" t="s">
        <v>98</v>
      </c>
      <c r="C55" s="22"/>
      <c r="D55" s="22"/>
      <c r="E55" s="70">
        <f>SUM(E49:E54)</f>
        <v>140.65099999999998</v>
      </c>
    </row>
    <row r="56" spans="1:5" ht="15">
      <c r="A56" s="1"/>
      <c r="B56" s="4" t="s">
        <v>4</v>
      </c>
      <c r="C56" s="3" t="s">
        <v>86</v>
      </c>
      <c r="D56" s="35">
        <v>41882</v>
      </c>
      <c r="E56" s="69">
        <v>16.273</v>
      </c>
    </row>
    <row r="57" spans="1:5" ht="15">
      <c r="A57" s="1"/>
      <c r="B57" s="4" t="s">
        <v>4</v>
      </c>
      <c r="C57" s="3" t="s">
        <v>87</v>
      </c>
      <c r="D57" s="35">
        <v>41882</v>
      </c>
      <c r="E57" s="69">
        <v>13.842</v>
      </c>
    </row>
    <row r="58" spans="1:5" ht="15">
      <c r="A58" s="1"/>
      <c r="B58" s="4" t="s">
        <v>3</v>
      </c>
      <c r="C58" s="3" t="s">
        <v>86</v>
      </c>
      <c r="D58" s="35">
        <v>41882</v>
      </c>
      <c r="E58" s="71">
        <v>0</v>
      </c>
    </row>
    <row r="59" spans="1:5" ht="15">
      <c r="A59" s="1"/>
      <c r="B59" s="4" t="s">
        <v>3</v>
      </c>
      <c r="C59" s="3" t="s">
        <v>87</v>
      </c>
      <c r="D59" s="35">
        <v>41882</v>
      </c>
      <c r="E59" s="69">
        <v>1.012</v>
      </c>
    </row>
    <row r="60" spans="1:5" ht="15">
      <c r="A60" s="1"/>
      <c r="B60" s="4" t="s">
        <v>12</v>
      </c>
      <c r="C60" s="3" t="s">
        <v>86</v>
      </c>
      <c r="D60" s="35">
        <v>41882</v>
      </c>
      <c r="E60" s="68">
        <v>92.364</v>
      </c>
    </row>
    <row r="61" spans="1:5" ht="15">
      <c r="A61" s="1"/>
      <c r="B61" s="4" t="s">
        <v>12</v>
      </c>
      <c r="C61" s="3" t="s">
        <v>87</v>
      </c>
      <c r="D61" s="35">
        <v>41882</v>
      </c>
      <c r="E61" s="69">
        <v>10.856</v>
      </c>
    </row>
    <row r="62" spans="1:5" ht="15">
      <c r="A62" s="20"/>
      <c r="B62" s="21" t="s">
        <v>99</v>
      </c>
      <c r="C62" s="22"/>
      <c r="D62" s="22"/>
      <c r="E62" s="70">
        <f>SUM(E56:E61)</f>
        <v>134.347</v>
      </c>
    </row>
    <row r="63" spans="1:5" ht="15">
      <c r="A63" s="1"/>
      <c r="B63" s="4" t="s">
        <v>4</v>
      </c>
      <c r="C63" s="3" t="s">
        <v>86</v>
      </c>
      <c r="D63" s="35">
        <v>41912</v>
      </c>
      <c r="E63" s="69">
        <v>8.601</v>
      </c>
    </row>
    <row r="64" spans="1:5" ht="15">
      <c r="A64" s="1"/>
      <c r="B64" s="4" t="s">
        <v>4</v>
      </c>
      <c r="C64" s="3" t="s">
        <v>92</v>
      </c>
      <c r="D64" s="35">
        <v>41912</v>
      </c>
      <c r="E64" s="69">
        <v>52.037</v>
      </c>
    </row>
    <row r="65" spans="1:5" ht="15">
      <c r="A65" s="1"/>
      <c r="B65" s="4" t="s">
        <v>3</v>
      </c>
      <c r="C65" s="3" t="s">
        <v>86</v>
      </c>
      <c r="D65" s="35">
        <v>41912</v>
      </c>
      <c r="E65" s="69">
        <v>2.412</v>
      </c>
    </row>
    <row r="66" spans="1:5" ht="15">
      <c r="A66" s="1"/>
      <c r="B66" s="4" t="s">
        <v>3</v>
      </c>
      <c r="C66" s="3" t="s">
        <v>92</v>
      </c>
      <c r="D66" s="35">
        <v>41912</v>
      </c>
      <c r="E66" s="69">
        <v>7.2343</v>
      </c>
    </row>
    <row r="67" spans="1:5" ht="15">
      <c r="A67" s="1"/>
      <c r="B67" s="4" t="s">
        <v>12</v>
      </c>
      <c r="C67" s="3" t="s">
        <v>86</v>
      </c>
      <c r="D67" s="35">
        <v>41912</v>
      </c>
      <c r="E67" s="68">
        <v>12.83</v>
      </c>
    </row>
    <row r="68" spans="1:5" ht="15">
      <c r="A68" s="1"/>
      <c r="B68" s="4" t="s">
        <v>12</v>
      </c>
      <c r="C68" s="3" t="s">
        <v>87</v>
      </c>
      <c r="D68" s="35">
        <v>41912</v>
      </c>
      <c r="E68" s="69">
        <v>53.292</v>
      </c>
    </row>
    <row r="69" spans="1:5" ht="15">
      <c r="A69" s="72"/>
      <c r="B69" s="21" t="s">
        <v>100</v>
      </c>
      <c r="C69" s="22"/>
      <c r="D69" s="22"/>
      <c r="E69" s="73">
        <f>SUM(E63:E68)</f>
        <v>136.4063</v>
      </c>
    </row>
    <row r="70" spans="1:5" ht="15">
      <c r="A70" s="20"/>
      <c r="B70" s="21" t="s">
        <v>6</v>
      </c>
      <c r="C70" s="19"/>
      <c r="D70" s="19"/>
      <c r="E70" s="70">
        <f>E55+E62+E69</f>
        <v>411.4043</v>
      </c>
    </row>
    <row r="71" spans="1:5" s="28" customFormat="1" ht="15">
      <c r="A71" s="65"/>
      <c r="B71" s="21" t="s">
        <v>20</v>
      </c>
      <c r="C71" s="65"/>
      <c r="D71" s="65"/>
      <c r="E71" s="66">
        <f>E48+E70</f>
        <v>1123.0802999999999</v>
      </c>
    </row>
    <row r="72" spans="1:5" ht="15">
      <c r="A72" s="1"/>
      <c r="B72" s="4" t="s">
        <v>4</v>
      </c>
      <c r="C72" s="3" t="s">
        <v>86</v>
      </c>
      <c r="D72" s="35">
        <v>41943</v>
      </c>
      <c r="E72" s="69">
        <v>33.435</v>
      </c>
    </row>
    <row r="73" spans="1:5" ht="15">
      <c r="A73" s="1"/>
      <c r="B73" s="4" t="s">
        <v>4</v>
      </c>
      <c r="C73" s="3" t="s">
        <v>87</v>
      </c>
      <c r="D73" s="35">
        <v>41943</v>
      </c>
      <c r="E73" s="69">
        <v>17.418</v>
      </c>
    </row>
    <row r="74" spans="1:5" ht="15">
      <c r="A74" s="1"/>
      <c r="B74" s="4" t="s">
        <v>3</v>
      </c>
      <c r="C74" s="3" t="s">
        <v>86</v>
      </c>
      <c r="D74" s="35">
        <v>41943</v>
      </c>
      <c r="E74" s="69">
        <v>4.154</v>
      </c>
    </row>
    <row r="75" spans="1:5" ht="15">
      <c r="A75" s="1"/>
      <c r="B75" s="4" t="s">
        <v>3</v>
      </c>
      <c r="C75" s="3" t="s">
        <v>87</v>
      </c>
      <c r="D75" s="35">
        <v>41943</v>
      </c>
      <c r="E75" s="69">
        <v>5.382</v>
      </c>
    </row>
    <row r="76" spans="1:5" ht="15">
      <c r="A76" s="1"/>
      <c r="B76" s="4" t="s">
        <v>12</v>
      </c>
      <c r="C76" s="3" t="s">
        <v>86</v>
      </c>
      <c r="D76" s="35">
        <v>41943</v>
      </c>
      <c r="E76" s="68">
        <v>1.559</v>
      </c>
    </row>
    <row r="77" spans="1:5" ht="15">
      <c r="A77" s="1"/>
      <c r="B77" s="4" t="s">
        <v>12</v>
      </c>
      <c r="C77" s="3" t="s">
        <v>87</v>
      </c>
      <c r="D77" s="35">
        <v>41943</v>
      </c>
      <c r="E77" s="69">
        <v>86.121</v>
      </c>
    </row>
    <row r="78" spans="1:5" ht="15">
      <c r="A78" s="72"/>
      <c r="B78" s="74" t="s">
        <v>101</v>
      </c>
      <c r="C78" s="44"/>
      <c r="D78" s="44"/>
      <c r="E78" s="75">
        <f>SUM(E72:E77)</f>
        <v>148.069</v>
      </c>
    </row>
    <row r="79" spans="1:5" ht="15">
      <c r="A79" s="46"/>
      <c r="B79" s="4" t="s">
        <v>4</v>
      </c>
      <c r="C79" s="3" t="s">
        <v>86</v>
      </c>
      <c r="D79" s="35">
        <v>41973</v>
      </c>
      <c r="E79" s="67">
        <v>32.583</v>
      </c>
    </row>
    <row r="80" spans="1:5" ht="15">
      <c r="A80" s="46"/>
      <c r="B80" s="4" t="s">
        <v>4</v>
      </c>
      <c r="C80" s="3" t="s">
        <v>87</v>
      </c>
      <c r="D80" s="35">
        <v>41973</v>
      </c>
      <c r="E80" s="67">
        <f>33.515+32.583+2.555</f>
        <v>68.653</v>
      </c>
    </row>
    <row r="81" spans="1:5" ht="15">
      <c r="A81" s="46"/>
      <c r="B81" s="4" t="s">
        <v>3</v>
      </c>
      <c r="C81" s="3" t="s">
        <v>86</v>
      </c>
      <c r="D81" s="35">
        <v>41973</v>
      </c>
      <c r="E81" s="67">
        <v>6.47</v>
      </c>
    </row>
    <row r="82" spans="1:5" ht="15">
      <c r="A82" s="46"/>
      <c r="B82" s="4" t="s">
        <v>3</v>
      </c>
      <c r="C82" s="3" t="s">
        <v>87</v>
      </c>
      <c r="D82" s="35">
        <v>41973</v>
      </c>
      <c r="E82" s="67">
        <f>2.91+2.997</f>
        <v>5.907</v>
      </c>
    </row>
    <row r="83" spans="1:5" ht="15">
      <c r="A83" s="46"/>
      <c r="B83" s="4" t="s">
        <v>19</v>
      </c>
      <c r="C83" s="3" t="s">
        <v>86</v>
      </c>
      <c r="D83" s="35">
        <v>41973</v>
      </c>
      <c r="E83" s="67">
        <v>3.324</v>
      </c>
    </row>
    <row r="84" spans="1:5" ht="15">
      <c r="A84" s="46"/>
      <c r="B84" s="4" t="s">
        <v>19</v>
      </c>
      <c r="C84" s="3" t="s">
        <v>87</v>
      </c>
      <c r="D84" s="35">
        <v>41973</v>
      </c>
      <c r="E84" s="76">
        <f>7.449+23.057</f>
        <v>30.506</v>
      </c>
    </row>
    <row r="85" spans="1:5" ht="15">
      <c r="A85" s="72"/>
      <c r="B85" s="77" t="s">
        <v>102</v>
      </c>
      <c r="C85" s="49"/>
      <c r="D85" s="49"/>
      <c r="E85" s="78">
        <f>SUM(E79:E84)</f>
        <v>147.44299999999998</v>
      </c>
    </row>
    <row r="86" spans="1:5" ht="15">
      <c r="A86" s="46"/>
      <c r="B86" s="4" t="s">
        <v>4</v>
      </c>
      <c r="C86" s="3" t="s">
        <v>86</v>
      </c>
      <c r="D86" s="35">
        <v>42004</v>
      </c>
      <c r="E86" s="67">
        <v>65.635</v>
      </c>
    </row>
    <row r="87" spans="1:5" ht="15">
      <c r="A87" s="46"/>
      <c r="B87" s="4" t="s">
        <v>4</v>
      </c>
      <c r="C87" s="3" t="s">
        <v>87</v>
      </c>
      <c r="D87" s="35">
        <v>42004</v>
      </c>
      <c r="E87" s="67">
        <v>30.076</v>
      </c>
    </row>
    <row r="88" spans="1:5" ht="15">
      <c r="A88" s="46"/>
      <c r="B88" s="4" t="s">
        <v>3</v>
      </c>
      <c r="C88" s="3" t="s">
        <v>86</v>
      </c>
      <c r="D88" s="35">
        <v>42004</v>
      </c>
      <c r="E88" s="67">
        <v>3.751</v>
      </c>
    </row>
    <row r="89" spans="1:5" ht="15">
      <c r="A89" s="46"/>
      <c r="B89" s="4" t="s">
        <v>3</v>
      </c>
      <c r="C89" s="3" t="s">
        <v>87</v>
      </c>
      <c r="D89" s="35">
        <v>42004</v>
      </c>
      <c r="E89" s="67">
        <v>12.79</v>
      </c>
    </row>
    <row r="90" spans="1:5" ht="15">
      <c r="A90" s="46"/>
      <c r="B90" s="4" t="s">
        <v>19</v>
      </c>
      <c r="C90" s="3" t="s">
        <v>86</v>
      </c>
      <c r="D90" s="35">
        <v>42004</v>
      </c>
      <c r="E90" s="67">
        <v>5.453</v>
      </c>
    </row>
    <row r="91" spans="1:5" ht="15">
      <c r="A91" s="46"/>
      <c r="B91" s="4" t="s">
        <v>19</v>
      </c>
      <c r="C91" s="3" t="s">
        <v>87</v>
      </c>
      <c r="D91" s="35">
        <v>42004</v>
      </c>
      <c r="E91" s="76">
        <v>6.664</v>
      </c>
    </row>
    <row r="92" spans="1:5" ht="15">
      <c r="A92" s="72"/>
      <c r="B92" s="21" t="s">
        <v>103</v>
      </c>
      <c r="C92" s="22"/>
      <c r="D92" s="22"/>
      <c r="E92" s="73">
        <f>SUM(E86:E91)</f>
        <v>124.36900000000001</v>
      </c>
    </row>
    <row r="93" spans="1:5" ht="15">
      <c r="A93" s="20"/>
      <c r="B93" s="21" t="s">
        <v>27</v>
      </c>
      <c r="C93" s="19"/>
      <c r="D93" s="19"/>
      <c r="E93" s="70">
        <f>E78+E85+E92</f>
        <v>419.881</v>
      </c>
    </row>
    <row r="94" spans="1:5" s="28" customFormat="1" ht="15">
      <c r="A94" s="65"/>
      <c r="B94" s="21" t="s">
        <v>28</v>
      </c>
      <c r="C94" s="65"/>
      <c r="D94" s="65"/>
      <c r="E94" s="66">
        <f>E71+E93</f>
        <v>1542.9613</v>
      </c>
    </row>
    <row r="95" ht="18.75" customHeight="1"/>
    <row r="96" spans="2:5" ht="15">
      <c r="B96" s="3" t="s">
        <v>104</v>
      </c>
      <c r="C96" s="3" t="s">
        <v>86</v>
      </c>
      <c r="D96" s="3"/>
      <c r="E96" s="3">
        <v>598.839</v>
      </c>
    </row>
    <row r="97" spans="2:5" ht="15">
      <c r="B97" s="3" t="s">
        <v>104</v>
      </c>
      <c r="C97" s="3" t="s">
        <v>87</v>
      </c>
      <c r="D97" s="3"/>
      <c r="E97" s="3">
        <v>944.1223</v>
      </c>
    </row>
    <row r="98" ht="15">
      <c r="E98" s="28">
        <f>SUM(E96:E97)</f>
        <v>1542.9613</v>
      </c>
    </row>
    <row r="99" ht="15">
      <c r="E99" t="s">
        <v>105</v>
      </c>
    </row>
    <row r="171" ht="18.75" customHeight="1"/>
  </sheetData>
  <sheetProtection/>
  <autoFilter ref="B5:D27"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5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3.7109375" style="0" customWidth="1"/>
    <col min="2" max="2" width="28.421875" style="0" customWidth="1"/>
    <col min="3" max="3" width="32.140625" style="0" customWidth="1"/>
    <col min="4" max="4" width="16.00390625" style="0" customWidth="1"/>
    <col min="5" max="5" width="21.140625" style="0" customWidth="1"/>
    <col min="6" max="6" width="16.8515625" style="0" customWidth="1"/>
  </cols>
  <sheetData>
    <row r="2" ht="18.75">
      <c r="A2" s="2" t="s">
        <v>5</v>
      </c>
    </row>
    <row r="3" ht="18.75">
      <c r="A3" s="2" t="s">
        <v>29</v>
      </c>
    </row>
    <row r="4" spans="1:5" ht="15">
      <c r="A4" s="3"/>
      <c r="B4" s="3" t="s">
        <v>0</v>
      </c>
      <c r="C4" s="3" t="s">
        <v>1</v>
      </c>
      <c r="D4" s="3" t="s">
        <v>30</v>
      </c>
      <c r="E4" s="8" t="s">
        <v>21</v>
      </c>
    </row>
    <row r="5" spans="1:5" ht="15">
      <c r="A5" s="6"/>
      <c r="B5" s="4"/>
      <c r="C5" s="9"/>
      <c r="D5" s="9"/>
      <c r="E5" s="32"/>
    </row>
    <row r="6" spans="1:5" ht="15">
      <c r="A6" s="6"/>
      <c r="B6" s="10"/>
      <c r="C6" s="7"/>
      <c r="D6" s="7"/>
      <c r="E6" s="5"/>
    </row>
    <row r="7" spans="1:5" ht="39">
      <c r="A7" s="15"/>
      <c r="B7" s="10" t="s">
        <v>4</v>
      </c>
      <c r="C7" s="33" t="s">
        <v>31</v>
      </c>
      <c r="D7" s="34">
        <v>41820</v>
      </c>
      <c r="E7" s="16">
        <v>148110.06</v>
      </c>
    </row>
    <row r="8" spans="1:5" ht="15">
      <c r="A8" s="15"/>
      <c r="B8" s="4" t="s">
        <v>4</v>
      </c>
      <c r="C8" s="19" t="s">
        <v>32</v>
      </c>
      <c r="D8" s="35">
        <v>41820</v>
      </c>
      <c r="E8" s="36">
        <v>32657.73</v>
      </c>
    </row>
    <row r="9" spans="1:5" ht="15">
      <c r="A9" s="15"/>
      <c r="B9" s="4" t="s">
        <v>4</v>
      </c>
      <c r="C9" s="19" t="s">
        <v>33</v>
      </c>
      <c r="D9" s="35">
        <v>41820</v>
      </c>
      <c r="E9" s="36">
        <v>14371.8</v>
      </c>
    </row>
    <row r="10" spans="1:5" ht="15">
      <c r="A10" s="15"/>
      <c r="B10" s="4" t="s">
        <v>4</v>
      </c>
      <c r="C10" s="19" t="s">
        <v>34</v>
      </c>
      <c r="D10" s="35">
        <v>41820</v>
      </c>
      <c r="E10" s="36">
        <v>54670.67</v>
      </c>
    </row>
    <row r="11" spans="1:5" ht="15">
      <c r="A11" s="15"/>
      <c r="B11" s="4" t="s">
        <v>4</v>
      </c>
      <c r="C11" s="19" t="s">
        <v>35</v>
      </c>
      <c r="D11" s="35">
        <v>41820</v>
      </c>
      <c r="E11" s="36">
        <v>46409.86</v>
      </c>
    </row>
    <row r="12" spans="1:5" ht="39">
      <c r="A12" s="14"/>
      <c r="B12" s="10" t="s">
        <v>3</v>
      </c>
      <c r="C12" s="33" t="s">
        <v>36</v>
      </c>
      <c r="D12" s="34">
        <v>41820</v>
      </c>
      <c r="E12" s="31">
        <v>53627.5</v>
      </c>
    </row>
    <row r="13" spans="1:5" ht="15">
      <c r="A13" s="14"/>
      <c r="B13" s="4" t="s">
        <v>3</v>
      </c>
      <c r="C13" s="19" t="s">
        <v>33</v>
      </c>
      <c r="D13" s="35">
        <v>41820</v>
      </c>
      <c r="E13" s="37">
        <v>2117.4</v>
      </c>
    </row>
    <row r="14" spans="1:5" ht="15">
      <c r="A14" s="14"/>
      <c r="B14" s="4" t="s">
        <v>3</v>
      </c>
      <c r="C14" s="19" t="s">
        <v>32</v>
      </c>
      <c r="D14" s="35">
        <v>41820</v>
      </c>
      <c r="E14" s="37">
        <v>2701.88</v>
      </c>
    </row>
    <row r="15" spans="1:5" ht="15">
      <c r="A15" s="14"/>
      <c r="B15" s="4" t="s">
        <v>3</v>
      </c>
      <c r="C15" s="19" t="s">
        <v>37</v>
      </c>
      <c r="D15" s="35">
        <v>41820</v>
      </c>
      <c r="E15" s="37">
        <v>3190.78</v>
      </c>
    </row>
    <row r="16" spans="1:5" ht="15">
      <c r="A16" s="14"/>
      <c r="B16" s="4" t="s">
        <v>3</v>
      </c>
      <c r="C16" s="19" t="s">
        <v>34</v>
      </c>
      <c r="D16" s="35">
        <v>41820</v>
      </c>
      <c r="E16" s="37">
        <v>1506.45</v>
      </c>
    </row>
    <row r="17" spans="1:5" ht="15">
      <c r="A17" s="14"/>
      <c r="B17" s="4" t="s">
        <v>3</v>
      </c>
      <c r="C17" s="19" t="s">
        <v>38</v>
      </c>
      <c r="D17" s="35">
        <v>41820</v>
      </c>
      <c r="E17" s="37">
        <v>13257.31</v>
      </c>
    </row>
    <row r="18" spans="1:5" ht="15">
      <c r="A18" s="14"/>
      <c r="B18" s="4" t="s">
        <v>3</v>
      </c>
      <c r="C18" s="19" t="s">
        <v>35</v>
      </c>
      <c r="D18" s="35">
        <v>41820</v>
      </c>
      <c r="E18" s="37">
        <v>10284.55</v>
      </c>
    </row>
    <row r="19" spans="1:5" ht="15">
      <c r="A19" s="14"/>
      <c r="B19" s="4" t="s">
        <v>3</v>
      </c>
      <c r="C19" s="19" t="s">
        <v>39</v>
      </c>
      <c r="D19" s="35">
        <v>41820</v>
      </c>
      <c r="E19" s="37">
        <v>8227.66</v>
      </c>
    </row>
    <row r="20" spans="1:5" ht="15">
      <c r="A20" s="1"/>
      <c r="B20" s="4" t="s">
        <v>3</v>
      </c>
      <c r="C20" s="19" t="s">
        <v>40</v>
      </c>
      <c r="D20" s="35">
        <v>41820</v>
      </c>
      <c r="E20" s="30">
        <v>12341.47</v>
      </c>
    </row>
    <row r="21" spans="1:5" ht="26.25">
      <c r="A21" s="6"/>
      <c r="B21" s="10" t="s">
        <v>12</v>
      </c>
      <c r="C21" s="33" t="s">
        <v>41</v>
      </c>
      <c r="D21" s="34">
        <v>41820</v>
      </c>
      <c r="E21" s="32">
        <v>10504.32</v>
      </c>
    </row>
    <row r="22" spans="1:5" ht="15">
      <c r="A22" s="6"/>
      <c r="B22" s="4" t="s">
        <v>12</v>
      </c>
      <c r="C22" s="19" t="s">
        <v>37</v>
      </c>
      <c r="D22" s="35">
        <v>41820</v>
      </c>
      <c r="E22" s="30">
        <v>7158.34</v>
      </c>
    </row>
    <row r="23" spans="1:5" ht="15">
      <c r="A23" s="6"/>
      <c r="B23" s="4" t="s">
        <v>12</v>
      </c>
      <c r="C23" s="19" t="s">
        <v>34</v>
      </c>
      <c r="D23" s="35">
        <v>41820</v>
      </c>
      <c r="E23" s="30">
        <v>3345.98</v>
      </c>
    </row>
    <row r="24" spans="1:5" ht="15">
      <c r="A24" s="20"/>
      <c r="B24" s="21" t="s">
        <v>7</v>
      </c>
      <c r="C24" s="22" t="s">
        <v>15</v>
      </c>
      <c r="D24" s="22"/>
      <c r="E24" s="38">
        <f>SUM(E7+E12+E21)</f>
        <v>212241.88</v>
      </c>
    </row>
    <row r="25" spans="1:5" ht="15">
      <c r="A25" s="6"/>
      <c r="B25" s="4"/>
      <c r="C25" s="12"/>
      <c r="D25" s="12"/>
      <c r="E25" s="32"/>
    </row>
    <row r="26" spans="1:5" ht="39">
      <c r="A26" s="1"/>
      <c r="B26" s="10" t="s">
        <v>4</v>
      </c>
      <c r="C26" s="33" t="s">
        <v>42</v>
      </c>
      <c r="D26" s="34">
        <v>41851</v>
      </c>
      <c r="E26" s="32">
        <v>58885.79</v>
      </c>
    </row>
    <row r="27" spans="1:5" ht="15">
      <c r="A27" s="1"/>
      <c r="B27" s="4" t="s">
        <v>4</v>
      </c>
      <c r="C27" s="19" t="s">
        <v>33</v>
      </c>
      <c r="D27" s="35">
        <v>41851</v>
      </c>
      <c r="E27" s="30">
        <v>10198.74</v>
      </c>
    </row>
    <row r="28" spans="1:5" ht="15">
      <c r="A28" s="1"/>
      <c r="B28" s="4" t="s">
        <v>4</v>
      </c>
      <c r="C28" s="19" t="s">
        <v>35</v>
      </c>
      <c r="D28" s="35">
        <v>41851</v>
      </c>
      <c r="E28" s="30">
        <v>8781.8</v>
      </c>
    </row>
    <row r="29" spans="1:5" ht="15">
      <c r="A29" s="1"/>
      <c r="B29" s="4" t="s">
        <v>4</v>
      </c>
      <c r="C29" s="19" t="s">
        <v>39</v>
      </c>
      <c r="D29" s="35">
        <v>41851</v>
      </c>
      <c r="E29" s="30">
        <v>10076.57</v>
      </c>
    </row>
    <row r="30" spans="1:5" ht="15">
      <c r="A30" s="1"/>
      <c r="B30" s="4" t="s">
        <v>4</v>
      </c>
      <c r="C30" s="19" t="s">
        <v>40</v>
      </c>
      <c r="D30" s="35">
        <v>41851</v>
      </c>
      <c r="E30" s="30">
        <v>4549.3</v>
      </c>
    </row>
    <row r="31" spans="1:5" ht="15">
      <c r="A31" s="1"/>
      <c r="B31" s="4" t="s">
        <v>4</v>
      </c>
      <c r="C31" s="19" t="s">
        <v>37</v>
      </c>
      <c r="D31" s="35">
        <v>41851</v>
      </c>
      <c r="E31" s="30">
        <v>10600.98</v>
      </c>
    </row>
    <row r="32" spans="1:5" ht="15">
      <c r="A32" s="1"/>
      <c r="B32" s="4" t="s">
        <v>4</v>
      </c>
      <c r="C32" s="19" t="s">
        <v>32</v>
      </c>
      <c r="D32" s="35">
        <v>41851</v>
      </c>
      <c r="E32" s="30">
        <v>2842.5</v>
      </c>
    </row>
    <row r="33" spans="1:5" ht="15">
      <c r="A33" s="1"/>
      <c r="B33" s="4" t="s">
        <v>4</v>
      </c>
      <c r="C33" s="19" t="s">
        <v>34</v>
      </c>
      <c r="D33" s="35">
        <v>41851</v>
      </c>
      <c r="E33" s="30">
        <v>11835.9</v>
      </c>
    </row>
    <row r="34" spans="1:5" ht="39" customHeight="1">
      <c r="A34" s="1"/>
      <c r="B34" s="10" t="s">
        <v>3</v>
      </c>
      <c r="C34" s="33" t="s">
        <v>43</v>
      </c>
      <c r="D34" s="34">
        <v>41851</v>
      </c>
      <c r="E34" s="32">
        <v>13626.19</v>
      </c>
    </row>
    <row r="35" spans="1:5" ht="15" customHeight="1">
      <c r="A35" s="1"/>
      <c r="B35" s="4" t="s">
        <v>3</v>
      </c>
      <c r="C35" s="19" t="s">
        <v>34</v>
      </c>
      <c r="D35" s="35">
        <v>41851</v>
      </c>
      <c r="E35" s="30">
        <v>1714.02</v>
      </c>
    </row>
    <row r="36" spans="1:5" ht="15" customHeight="1">
      <c r="A36" s="1"/>
      <c r="B36" s="4" t="s">
        <v>3</v>
      </c>
      <c r="C36" s="19" t="s">
        <v>35</v>
      </c>
      <c r="D36" s="35">
        <v>41851</v>
      </c>
      <c r="E36" s="30">
        <v>2548.93</v>
      </c>
    </row>
    <row r="37" spans="1:5" ht="15" customHeight="1">
      <c r="A37" s="1"/>
      <c r="B37" s="4" t="s">
        <v>3</v>
      </c>
      <c r="C37" s="19" t="s">
        <v>40</v>
      </c>
      <c r="D37" s="35">
        <v>41851</v>
      </c>
      <c r="E37" s="30">
        <v>3541.42</v>
      </c>
    </row>
    <row r="38" spans="1:5" ht="15" customHeight="1">
      <c r="A38" s="1"/>
      <c r="B38" s="4" t="s">
        <v>3</v>
      </c>
      <c r="C38" s="19" t="s">
        <v>32</v>
      </c>
      <c r="D38" s="35">
        <v>41851</v>
      </c>
      <c r="E38" s="30">
        <v>1940.62</v>
      </c>
    </row>
    <row r="39" spans="1:5" ht="15" customHeight="1">
      <c r="A39" s="1"/>
      <c r="B39" s="4" t="s">
        <v>3</v>
      </c>
      <c r="C39" s="19" t="s">
        <v>37</v>
      </c>
      <c r="D39" s="35">
        <v>41851</v>
      </c>
      <c r="E39" s="30">
        <v>1455.45</v>
      </c>
    </row>
    <row r="40" spans="1:5" ht="15" customHeight="1">
      <c r="A40" s="1"/>
      <c r="B40" s="4" t="s">
        <v>3</v>
      </c>
      <c r="C40" s="19" t="s">
        <v>33</v>
      </c>
      <c r="D40" s="35">
        <v>41851</v>
      </c>
      <c r="E40" s="30">
        <v>2425.75</v>
      </c>
    </row>
    <row r="41" spans="1:5" ht="15">
      <c r="A41" s="1"/>
      <c r="B41" s="10" t="s">
        <v>22</v>
      </c>
      <c r="C41" s="39" t="s">
        <v>44</v>
      </c>
      <c r="D41" s="34">
        <v>41851</v>
      </c>
      <c r="E41" s="31">
        <v>425344.98</v>
      </c>
    </row>
    <row r="42" spans="1:5" ht="25.5">
      <c r="A42" s="1"/>
      <c r="B42" s="4" t="s">
        <v>45</v>
      </c>
      <c r="C42" s="19" t="s">
        <v>37</v>
      </c>
      <c r="D42" s="35">
        <v>41851</v>
      </c>
      <c r="E42" s="30">
        <v>425344.98</v>
      </c>
    </row>
    <row r="43" spans="1:5" ht="26.25">
      <c r="A43" s="1"/>
      <c r="B43" s="10" t="s">
        <v>19</v>
      </c>
      <c r="C43" s="33" t="s">
        <v>46</v>
      </c>
      <c r="D43" s="34">
        <v>41851</v>
      </c>
      <c r="E43" s="32">
        <v>33984.77</v>
      </c>
    </row>
    <row r="44" spans="1:5" ht="15">
      <c r="A44" s="1"/>
      <c r="B44" s="4" t="s">
        <v>19</v>
      </c>
      <c r="C44" s="19" t="s">
        <v>35</v>
      </c>
      <c r="D44" s="35">
        <v>41851</v>
      </c>
      <c r="E44" s="30">
        <v>29648.69</v>
      </c>
    </row>
    <row r="45" spans="1:5" ht="15">
      <c r="A45" s="1"/>
      <c r="B45" s="4" t="s">
        <v>19</v>
      </c>
      <c r="C45" s="19" t="s">
        <v>37</v>
      </c>
      <c r="D45" s="35">
        <v>41851</v>
      </c>
      <c r="E45" s="30">
        <v>4336.08</v>
      </c>
    </row>
    <row r="46" spans="1:5" ht="15">
      <c r="A46" s="1"/>
      <c r="B46" s="21"/>
      <c r="C46" s="22" t="s">
        <v>17</v>
      </c>
      <c r="D46" s="22"/>
      <c r="E46" s="38">
        <f>E26+E34+E41+E43</f>
        <v>531841.73</v>
      </c>
    </row>
    <row r="47" spans="1:5" ht="15">
      <c r="A47" s="1"/>
      <c r="B47" s="10"/>
      <c r="C47" s="7"/>
      <c r="D47" s="7"/>
      <c r="E47" s="32"/>
    </row>
    <row r="48" spans="1:5" ht="39">
      <c r="A48" s="1"/>
      <c r="B48" s="10" t="s">
        <v>4</v>
      </c>
      <c r="C48" s="33" t="s">
        <v>47</v>
      </c>
      <c r="D48" s="34">
        <v>41882</v>
      </c>
      <c r="E48" s="32">
        <v>142155.12</v>
      </c>
    </row>
    <row r="49" spans="1:5" ht="15">
      <c r="A49" s="1"/>
      <c r="B49" s="4" t="s">
        <v>4</v>
      </c>
      <c r="C49" s="19" t="s">
        <v>34</v>
      </c>
      <c r="D49" s="35">
        <v>41882</v>
      </c>
      <c r="E49" s="30">
        <v>47089.84</v>
      </c>
    </row>
    <row r="50" spans="1:5" ht="15">
      <c r="A50" s="1"/>
      <c r="B50" s="4" t="s">
        <v>4</v>
      </c>
      <c r="C50" s="19" t="s">
        <v>37</v>
      </c>
      <c r="D50" s="35">
        <v>41882</v>
      </c>
      <c r="E50" s="30">
        <v>61527.05</v>
      </c>
    </row>
    <row r="51" spans="1:5" ht="15">
      <c r="A51" s="1"/>
      <c r="B51" s="4" t="s">
        <v>4</v>
      </c>
      <c r="C51" s="19" t="s">
        <v>33</v>
      </c>
      <c r="D51" s="35">
        <v>41882</v>
      </c>
      <c r="E51" s="30">
        <v>1733.86</v>
      </c>
    </row>
    <row r="52" spans="1:5" ht="15">
      <c r="A52" s="1"/>
      <c r="B52" s="4" t="s">
        <v>4</v>
      </c>
      <c r="C52" s="19" t="s">
        <v>39</v>
      </c>
      <c r="D52" s="35">
        <v>41882</v>
      </c>
      <c r="E52" s="30">
        <v>6235.93</v>
      </c>
    </row>
    <row r="53" spans="1:5" ht="15">
      <c r="A53" s="1"/>
      <c r="B53" s="4" t="s">
        <v>4</v>
      </c>
      <c r="C53" s="19" t="s">
        <v>40</v>
      </c>
      <c r="D53" s="35">
        <v>41882</v>
      </c>
      <c r="E53" s="30">
        <v>4508.19</v>
      </c>
    </row>
    <row r="54" spans="1:5" ht="15">
      <c r="A54" s="1"/>
      <c r="B54" s="4" t="s">
        <v>4</v>
      </c>
      <c r="C54" s="19" t="s">
        <v>35</v>
      </c>
      <c r="D54" s="35">
        <v>41882</v>
      </c>
      <c r="E54" s="30">
        <v>16514.35</v>
      </c>
    </row>
    <row r="55" spans="1:5" ht="15">
      <c r="A55" s="1"/>
      <c r="B55" s="4" t="s">
        <v>4</v>
      </c>
      <c r="C55" s="19" t="s">
        <v>38</v>
      </c>
      <c r="D55" s="35">
        <v>41882</v>
      </c>
      <c r="E55" s="30">
        <v>4545.9</v>
      </c>
    </row>
    <row r="56" spans="1:5" ht="26.25">
      <c r="A56" s="1"/>
      <c r="B56" s="10" t="s">
        <v>3</v>
      </c>
      <c r="C56" s="33" t="s">
        <v>48</v>
      </c>
      <c r="D56" s="34">
        <v>41882</v>
      </c>
      <c r="E56" s="32">
        <v>19302.74</v>
      </c>
    </row>
    <row r="57" spans="1:5" ht="15">
      <c r="A57" s="1"/>
      <c r="B57" s="4" t="s">
        <v>3</v>
      </c>
      <c r="C57" s="19" t="s">
        <v>34</v>
      </c>
      <c r="D57" s="35">
        <v>41882</v>
      </c>
      <c r="E57" s="30">
        <v>8450.25</v>
      </c>
    </row>
    <row r="58" spans="1:5" ht="15">
      <c r="A58" s="1"/>
      <c r="B58" s="4" t="s">
        <v>3</v>
      </c>
      <c r="C58" s="19" t="s">
        <v>37</v>
      </c>
      <c r="D58" s="35">
        <v>41882</v>
      </c>
      <c r="E58" s="30">
        <v>3960.2</v>
      </c>
    </row>
    <row r="59" spans="1:5" ht="15">
      <c r="A59" s="1"/>
      <c r="B59" s="4" t="s">
        <v>3</v>
      </c>
      <c r="C59" s="19" t="s">
        <v>40</v>
      </c>
      <c r="D59" s="35">
        <v>41882</v>
      </c>
      <c r="E59" s="30">
        <v>4423.23</v>
      </c>
    </row>
    <row r="60" spans="1:5" ht="15">
      <c r="A60" s="1"/>
      <c r="B60" s="4" t="s">
        <v>3</v>
      </c>
      <c r="C60" s="19" t="s">
        <v>35</v>
      </c>
      <c r="D60" s="35">
        <v>41882</v>
      </c>
      <c r="E60" s="30">
        <v>1954.14</v>
      </c>
    </row>
    <row r="61" spans="1:5" ht="15">
      <c r="A61" s="1"/>
      <c r="B61" s="4" t="s">
        <v>3</v>
      </c>
      <c r="C61" s="19" t="s">
        <v>33</v>
      </c>
      <c r="D61" s="35">
        <v>41882</v>
      </c>
      <c r="E61" s="30">
        <v>514.92</v>
      </c>
    </row>
    <row r="62" spans="1:5" ht="26.25">
      <c r="A62" s="1"/>
      <c r="B62" s="10" t="s">
        <v>12</v>
      </c>
      <c r="C62" s="33" t="s">
        <v>49</v>
      </c>
      <c r="D62" s="34">
        <v>41882</v>
      </c>
      <c r="E62" s="31">
        <v>129259.06</v>
      </c>
    </row>
    <row r="63" spans="1:5" ht="15">
      <c r="A63" s="1"/>
      <c r="B63" s="4" t="s">
        <v>12</v>
      </c>
      <c r="C63" s="19" t="s">
        <v>37</v>
      </c>
      <c r="D63" s="35">
        <v>41882</v>
      </c>
      <c r="E63" s="37">
        <v>128097.81</v>
      </c>
    </row>
    <row r="64" spans="1:5" ht="15">
      <c r="A64" s="1"/>
      <c r="B64" s="4" t="s">
        <v>12</v>
      </c>
      <c r="C64" s="19" t="s">
        <v>39</v>
      </c>
      <c r="D64" s="35">
        <v>41882</v>
      </c>
      <c r="E64" s="37">
        <v>368.84</v>
      </c>
    </row>
    <row r="65" spans="1:5" ht="15">
      <c r="A65" s="1"/>
      <c r="B65" s="4" t="s">
        <v>12</v>
      </c>
      <c r="C65" s="19" t="s">
        <v>34</v>
      </c>
      <c r="D65" s="35">
        <v>41882</v>
      </c>
      <c r="E65" s="37">
        <v>792.41</v>
      </c>
    </row>
    <row r="66" spans="1:5" ht="15">
      <c r="A66" s="1"/>
      <c r="B66" s="10" t="s">
        <v>2</v>
      </c>
      <c r="C66" s="33" t="s">
        <v>50</v>
      </c>
      <c r="D66" s="34">
        <v>41882</v>
      </c>
      <c r="E66" s="31">
        <v>192229.62</v>
      </c>
    </row>
    <row r="67" spans="1:5" ht="25.5">
      <c r="A67" s="1"/>
      <c r="B67" s="4" t="s">
        <v>51</v>
      </c>
      <c r="C67" s="19" t="s">
        <v>37</v>
      </c>
      <c r="D67" s="35">
        <v>41882</v>
      </c>
      <c r="E67" s="37">
        <v>192229.62</v>
      </c>
    </row>
    <row r="68" spans="1:6" ht="15.75">
      <c r="A68" s="40"/>
      <c r="B68" s="10" t="s">
        <v>2</v>
      </c>
      <c r="C68" s="39" t="s">
        <v>52</v>
      </c>
      <c r="D68" s="34">
        <v>41882</v>
      </c>
      <c r="E68" s="31">
        <v>392152.68</v>
      </c>
      <c r="F68" s="28"/>
    </row>
    <row r="69" spans="1:5" ht="25.5">
      <c r="A69" s="1"/>
      <c r="B69" s="4" t="s">
        <v>53</v>
      </c>
      <c r="C69" s="19" t="s">
        <v>34</v>
      </c>
      <c r="D69" s="35">
        <v>41882</v>
      </c>
      <c r="E69" s="30">
        <v>392152.68</v>
      </c>
    </row>
    <row r="70" spans="1:5" ht="15">
      <c r="A70" s="1"/>
      <c r="B70" s="21"/>
      <c r="C70" s="22" t="s">
        <v>16</v>
      </c>
      <c r="D70" s="22"/>
      <c r="E70" s="38">
        <f>E48+E56+E62+E66+E68</f>
        <v>875099.22</v>
      </c>
    </row>
    <row r="71" spans="1:5" ht="15">
      <c r="A71" s="1"/>
      <c r="B71" s="10"/>
      <c r="C71" s="7"/>
      <c r="D71" s="7"/>
      <c r="E71" s="32"/>
    </row>
    <row r="72" spans="1:5" ht="15">
      <c r="A72" s="13"/>
      <c r="B72" s="10" t="s">
        <v>10</v>
      </c>
      <c r="C72" s="33" t="s">
        <v>54</v>
      </c>
      <c r="D72" s="34">
        <v>41912</v>
      </c>
      <c r="E72" s="5">
        <v>200472.28</v>
      </c>
    </row>
    <row r="73" spans="1:5" ht="15">
      <c r="A73" s="13"/>
      <c r="B73" s="4" t="s">
        <v>10</v>
      </c>
      <c r="C73" s="19" t="s">
        <v>34</v>
      </c>
      <c r="D73" s="35">
        <v>41912</v>
      </c>
      <c r="E73" s="41">
        <v>200472.28</v>
      </c>
    </row>
    <row r="74" spans="1:5" ht="26.25">
      <c r="A74" s="15"/>
      <c r="B74" s="10" t="s">
        <v>4</v>
      </c>
      <c r="C74" s="33" t="s">
        <v>55</v>
      </c>
      <c r="D74" s="34">
        <v>41912</v>
      </c>
      <c r="E74" s="16">
        <v>41587.29</v>
      </c>
    </row>
    <row r="75" spans="1:5" ht="15">
      <c r="A75" s="15"/>
      <c r="B75" s="4" t="s">
        <v>4</v>
      </c>
      <c r="C75" s="19" t="s">
        <v>34</v>
      </c>
      <c r="D75" s="35">
        <v>41912</v>
      </c>
      <c r="E75" s="36">
        <v>16113.49</v>
      </c>
    </row>
    <row r="76" spans="1:5" ht="15">
      <c r="A76" s="15"/>
      <c r="B76" s="4" t="s">
        <v>4</v>
      </c>
      <c r="C76" s="19" t="s">
        <v>37</v>
      </c>
      <c r="D76" s="35">
        <v>41912</v>
      </c>
      <c r="E76" s="36">
        <v>13782.2</v>
      </c>
    </row>
    <row r="77" spans="1:5" ht="15">
      <c r="A77" s="15"/>
      <c r="B77" s="4" t="s">
        <v>4</v>
      </c>
      <c r="C77" s="19" t="s">
        <v>40</v>
      </c>
      <c r="D77" s="35">
        <v>41912</v>
      </c>
      <c r="E77" s="36">
        <v>2599.2</v>
      </c>
    </row>
    <row r="78" spans="1:5" ht="15">
      <c r="A78" s="15"/>
      <c r="B78" s="4" t="s">
        <v>4</v>
      </c>
      <c r="C78" s="19" t="s">
        <v>39</v>
      </c>
      <c r="D78" s="35">
        <v>41912</v>
      </c>
      <c r="E78" s="36">
        <v>6869.77</v>
      </c>
    </row>
    <row r="79" spans="1:5" ht="15">
      <c r="A79" s="15"/>
      <c r="B79" s="4" t="s">
        <v>4</v>
      </c>
      <c r="C79" s="19" t="s">
        <v>33</v>
      </c>
      <c r="D79" s="35">
        <v>41912</v>
      </c>
      <c r="E79" s="36">
        <v>2222.63</v>
      </c>
    </row>
    <row r="80" spans="1:5" ht="26.25">
      <c r="A80" s="14"/>
      <c r="B80" s="10" t="s">
        <v>3</v>
      </c>
      <c r="C80" s="33" t="s">
        <v>56</v>
      </c>
      <c r="D80" s="34">
        <v>41912</v>
      </c>
      <c r="E80" s="18">
        <v>31896.84</v>
      </c>
    </row>
    <row r="81" spans="1:5" ht="15">
      <c r="A81" s="14"/>
      <c r="B81" s="4" t="s">
        <v>3</v>
      </c>
      <c r="C81" s="19" t="s">
        <v>34</v>
      </c>
      <c r="D81" s="35">
        <v>41912</v>
      </c>
      <c r="E81" s="42">
        <v>8696.36</v>
      </c>
    </row>
    <row r="82" spans="1:5" ht="15">
      <c r="A82" s="14"/>
      <c r="B82" s="4" t="s">
        <v>3</v>
      </c>
      <c r="C82" s="19" t="s">
        <v>35</v>
      </c>
      <c r="D82" s="35">
        <v>41912</v>
      </c>
      <c r="E82" s="42">
        <v>16442.75</v>
      </c>
    </row>
    <row r="83" spans="1:5" ht="15">
      <c r="A83" s="14"/>
      <c r="B83" s="4" t="s">
        <v>3</v>
      </c>
      <c r="C83" s="19" t="s">
        <v>37</v>
      </c>
      <c r="D83" s="35">
        <v>41912</v>
      </c>
      <c r="E83" s="42">
        <v>638.86</v>
      </c>
    </row>
    <row r="84" spans="1:5" ht="15">
      <c r="A84" s="1"/>
      <c r="B84" s="4" t="s">
        <v>3</v>
      </c>
      <c r="C84" s="19" t="s">
        <v>40</v>
      </c>
      <c r="D84" s="35">
        <v>41912</v>
      </c>
      <c r="E84" s="41">
        <v>6118.87</v>
      </c>
    </row>
    <row r="85" spans="1:5" ht="39">
      <c r="A85" s="13"/>
      <c r="B85" s="10" t="s">
        <v>19</v>
      </c>
      <c r="C85" s="33" t="s">
        <v>57</v>
      </c>
      <c r="D85" s="34">
        <v>41912</v>
      </c>
      <c r="E85" s="17">
        <v>267187.8</v>
      </c>
    </row>
    <row r="86" spans="1:5" ht="15">
      <c r="A86" s="13"/>
      <c r="B86" s="4" t="s">
        <v>19</v>
      </c>
      <c r="C86" s="19" t="s">
        <v>40</v>
      </c>
      <c r="D86" s="35">
        <v>41912</v>
      </c>
      <c r="E86" s="41">
        <v>19446.1</v>
      </c>
    </row>
    <row r="87" spans="1:5" ht="15">
      <c r="A87" s="13"/>
      <c r="B87" s="4" t="s">
        <v>19</v>
      </c>
      <c r="C87" s="19" t="s">
        <v>38</v>
      </c>
      <c r="D87" s="35">
        <v>41912</v>
      </c>
      <c r="E87" s="41">
        <v>1421.14</v>
      </c>
    </row>
    <row r="88" spans="1:5" ht="15">
      <c r="A88" s="13"/>
      <c r="B88" s="4" t="s">
        <v>19</v>
      </c>
      <c r="C88" s="19" t="s">
        <v>35</v>
      </c>
      <c r="D88" s="35">
        <v>41912</v>
      </c>
      <c r="E88" s="41">
        <v>58947.75</v>
      </c>
    </row>
    <row r="89" spans="1:5" ht="15">
      <c r="A89" s="13"/>
      <c r="B89" s="4" t="s">
        <v>19</v>
      </c>
      <c r="C89" s="19" t="s">
        <v>34</v>
      </c>
      <c r="D89" s="35">
        <v>41912</v>
      </c>
      <c r="E89" s="41">
        <v>148746.35</v>
      </c>
    </row>
    <row r="90" spans="1:5" ht="15">
      <c r="A90" s="13"/>
      <c r="B90" s="4" t="s">
        <v>19</v>
      </c>
      <c r="C90" s="19" t="s">
        <v>37</v>
      </c>
      <c r="D90" s="35">
        <v>41912</v>
      </c>
      <c r="E90" s="41">
        <v>17122</v>
      </c>
    </row>
    <row r="91" spans="1:5" ht="15">
      <c r="A91" s="13"/>
      <c r="B91" s="4" t="s">
        <v>19</v>
      </c>
      <c r="C91" s="19" t="s">
        <v>39</v>
      </c>
      <c r="D91" s="35">
        <v>41912</v>
      </c>
      <c r="E91" s="41">
        <v>21504.46</v>
      </c>
    </row>
    <row r="92" spans="1:5" ht="15">
      <c r="A92" s="15"/>
      <c r="B92" s="10" t="s">
        <v>2</v>
      </c>
      <c r="C92" s="33" t="s">
        <v>58</v>
      </c>
      <c r="D92" s="34">
        <v>41912</v>
      </c>
      <c r="E92" s="16">
        <v>553047.07</v>
      </c>
    </row>
    <row r="93" spans="1:5" ht="25.5">
      <c r="A93" s="15"/>
      <c r="B93" s="4" t="s">
        <v>59</v>
      </c>
      <c r="C93" s="19" t="s">
        <v>34</v>
      </c>
      <c r="D93" s="35">
        <v>41912</v>
      </c>
      <c r="E93" s="36">
        <v>553047.07</v>
      </c>
    </row>
    <row r="94" spans="1:5" ht="15">
      <c r="A94" s="15"/>
      <c r="B94" s="23"/>
      <c r="C94" s="22" t="s">
        <v>14</v>
      </c>
      <c r="D94" s="22"/>
      <c r="E94" s="24">
        <f>E72+E74+E80+E85+E92</f>
        <v>1094191.2799999998</v>
      </c>
    </row>
    <row r="95" spans="1:5" ht="18.75" customHeight="1">
      <c r="A95" s="1"/>
      <c r="B95" s="10" t="s">
        <v>6</v>
      </c>
      <c r="C95" s="12"/>
      <c r="D95" s="12"/>
      <c r="E95" s="32">
        <f>E46+E70+E94</f>
        <v>2501132.2299999995</v>
      </c>
    </row>
    <row r="96" spans="1:5" s="28" customFormat="1" ht="15">
      <c r="A96" s="25"/>
      <c r="B96" s="26" t="s">
        <v>20</v>
      </c>
      <c r="C96" s="25"/>
      <c r="D96" s="25"/>
      <c r="E96" s="27">
        <f>E24+E95</f>
        <v>2713374.1099999994</v>
      </c>
    </row>
    <row r="97" spans="1:5" ht="39">
      <c r="A97" s="14"/>
      <c r="B97" s="10" t="s">
        <v>3</v>
      </c>
      <c r="C97" s="33" t="s">
        <v>60</v>
      </c>
      <c r="D97" s="34">
        <v>41943</v>
      </c>
      <c r="E97" s="18">
        <v>21755.78</v>
      </c>
    </row>
    <row r="98" spans="1:5" ht="15">
      <c r="A98" s="14"/>
      <c r="B98" s="4" t="s">
        <v>3</v>
      </c>
      <c r="C98" s="19" t="s">
        <v>32</v>
      </c>
      <c r="D98" s="35">
        <v>41943</v>
      </c>
      <c r="E98" s="42">
        <v>1131.68</v>
      </c>
    </row>
    <row r="99" spans="1:5" ht="15">
      <c r="A99" s="14"/>
      <c r="B99" s="4" t="s">
        <v>3</v>
      </c>
      <c r="C99" s="19" t="s">
        <v>35</v>
      </c>
      <c r="D99" s="35">
        <v>41943</v>
      </c>
      <c r="E99" s="42">
        <v>1475.35</v>
      </c>
    </row>
    <row r="100" spans="1:5" ht="15">
      <c r="A100" s="14"/>
      <c r="B100" s="4" t="s">
        <v>3</v>
      </c>
      <c r="C100" s="19" t="s">
        <v>34</v>
      </c>
      <c r="D100" s="35">
        <v>41943</v>
      </c>
      <c r="E100" s="42">
        <v>6571.17</v>
      </c>
    </row>
    <row r="101" spans="1:5" ht="15">
      <c r="A101" s="14"/>
      <c r="B101" s="4" t="s">
        <v>3</v>
      </c>
      <c r="C101" s="19" t="s">
        <v>40</v>
      </c>
      <c r="D101" s="35">
        <v>41943</v>
      </c>
      <c r="E101" s="42">
        <v>6362.37</v>
      </c>
    </row>
    <row r="102" spans="1:5" ht="15">
      <c r="A102" s="1"/>
      <c r="B102" s="4" t="s">
        <v>3</v>
      </c>
      <c r="C102" s="19" t="s">
        <v>37</v>
      </c>
      <c r="D102" s="35">
        <v>41943</v>
      </c>
      <c r="E102" s="41">
        <v>6215.21</v>
      </c>
    </row>
    <row r="103" spans="1:5" ht="39">
      <c r="A103" s="13"/>
      <c r="B103" s="10" t="s">
        <v>4</v>
      </c>
      <c r="C103" s="33" t="s">
        <v>61</v>
      </c>
      <c r="D103" s="34">
        <v>41943</v>
      </c>
      <c r="E103" s="17">
        <v>126017.05</v>
      </c>
    </row>
    <row r="104" spans="1:5" ht="15">
      <c r="A104" s="13"/>
      <c r="B104" s="4" t="s">
        <v>4</v>
      </c>
      <c r="C104" s="19" t="s">
        <v>35</v>
      </c>
      <c r="D104" s="35">
        <v>41943</v>
      </c>
      <c r="E104" s="41">
        <v>15081.11</v>
      </c>
    </row>
    <row r="105" spans="1:5" ht="15">
      <c r="A105" s="13"/>
      <c r="B105" s="4" t="s">
        <v>4</v>
      </c>
      <c r="C105" s="19" t="s">
        <v>34</v>
      </c>
      <c r="D105" s="35">
        <v>41943</v>
      </c>
      <c r="E105" s="41">
        <v>52788.78</v>
      </c>
    </row>
    <row r="106" spans="1:5" ht="15">
      <c r="A106" s="13"/>
      <c r="B106" s="4" t="s">
        <v>4</v>
      </c>
      <c r="C106" s="19" t="s">
        <v>32</v>
      </c>
      <c r="D106" s="35">
        <v>41943</v>
      </c>
      <c r="E106" s="41">
        <v>9732.47</v>
      </c>
    </row>
    <row r="107" spans="1:5" ht="15">
      <c r="A107" s="13"/>
      <c r="B107" s="4" t="s">
        <v>4</v>
      </c>
      <c r="C107" s="19" t="s">
        <v>39</v>
      </c>
      <c r="D107" s="35">
        <v>41943</v>
      </c>
      <c r="E107" s="41">
        <v>13567.88</v>
      </c>
    </row>
    <row r="108" spans="1:5" ht="15">
      <c r="A108" s="13"/>
      <c r="B108" s="4" t="s">
        <v>4</v>
      </c>
      <c r="C108" s="19" t="s">
        <v>40</v>
      </c>
      <c r="D108" s="35">
        <v>41943</v>
      </c>
      <c r="E108" s="41">
        <v>12840.65</v>
      </c>
    </row>
    <row r="109" spans="1:5" ht="15">
      <c r="A109" s="13"/>
      <c r="B109" s="4" t="s">
        <v>4</v>
      </c>
      <c r="C109" s="19" t="s">
        <v>37</v>
      </c>
      <c r="D109" s="35">
        <v>41943</v>
      </c>
      <c r="E109" s="41">
        <v>10729.48</v>
      </c>
    </row>
    <row r="110" spans="1:5" ht="15">
      <c r="A110" s="13"/>
      <c r="B110" s="4" t="s">
        <v>4</v>
      </c>
      <c r="C110" s="19" t="s">
        <v>33</v>
      </c>
      <c r="D110" s="35">
        <v>41943</v>
      </c>
      <c r="E110" s="41">
        <v>5746.67</v>
      </c>
    </row>
    <row r="111" spans="1:5" ht="15">
      <c r="A111" s="13"/>
      <c r="B111" s="4" t="s">
        <v>4</v>
      </c>
      <c r="C111" s="19" t="s">
        <v>38</v>
      </c>
      <c r="D111" s="35">
        <v>41943</v>
      </c>
      <c r="E111" s="41">
        <v>5530.01</v>
      </c>
    </row>
    <row r="112" spans="1:5" ht="39">
      <c r="A112" s="15"/>
      <c r="B112" s="10" t="s">
        <v>19</v>
      </c>
      <c r="C112" s="33" t="s">
        <v>62</v>
      </c>
      <c r="D112" s="34">
        <v>41943</v>
      </c>
      <c r="E112" s="16">
        <v>41431.51</v>
      </c>
    </row>
    <row r="113" spans="1:5" ht="15">
      <c r="A113" s="15"/>
      <c r="B113" s="4" t="s">
        <v>19</v>
      </c>
      <c r="C113" s="19" t="s">
        <v>37</v>
      </c>
      <c r="D113" s="35">
        <v>41943</v>
      </c>
      <c r="E113" s="36">
        <v>2617.72</v>
      </c>
    </row>
    <row r="114" spans="1:5" ht="15">
      <c r="A114" s="15"/>
      <c r="B114" s="4" t="s">
        <v>19</v>
      </c>
      <c r="C114" s="19" t="s">
        <v>33</v>
      </c>
      <c r="D114" s="35">
        <v>41943</v>
      </c>
      <c r="E114" s="36">
        <v>1094.86</v>
      </c>
    </row>
    <row r="115" spans="1:5" ht="15">
      <c r="A115" s="15"/>
      <c r="B115" s="4" t="s">
        <v>19</v>
      </c>
      <c r="C115" s="19" t="s">
        <v>35</v>
      </c>
      <c r="D115" s="35">
        <v>41943</v>
      </c>
      <c r="E115" s="36">
        <v>738.39</v>
      </c>
    </row>
    <row r="116" spans="1:5" ht="15">
      <c r="A116" s="15"/>
      <c r="B116" s="4" t="s">
        <v>19</v>
      </c>
      <c r="C116" s="19" t="s">
        <v>32</v>
      </c>
      <c r="D116" s="35">
        <v>41943</v>
      </c>
      <c r="E116" s="36">
        <v>807.3</v>
      </c>
    </row>
    <row r="117" spans="1:5" ht="15">
      <c r="A117" s="15"/>
      <c r="B117" s="4" t="s">
        <v>19</v>
      </c>
      <c r="C117" s="19" t="s">
        <v>34</v>
      </c>
      <c r="D117" s="35">
        <v>41943</v>
      </c>
      <c r="E117" s="36">
        <v>976.75</v>
      </c>
    </row>
    <row r="118" spans="1:5" ht="15">
      <c r="A118" s="15"/>
      <c r="B118" s="4" t="s">
        <v>19</v>
      </c>
      <c r="C118" s="19" t="s">
        <v>63</v>
      </c>
      <c r="D118" s="35">
        <v>41943</v>
      </c>
      <c r="E118" s="36">
        <v>6932.71</v>
      </c>
    </row>
    <row r="119" spans="1:5" ht="15">
      <c r="A119" s="15"/>
      <c r="B119" s="4" t="s">
        <v>19</v>
      </c>
      <c r="C119" s="19" t="s">
        <v>40</v>
      </c>
      <c r="D119" s="35">
        <v>41943</v>
      </c>
      <c r="E119" s="36">
        <v>28263.78</v>
      </c>
    </row>
    <row r="120" spans="1:5" ht="15">
      <c r="A120" s="15"/>
      <c r="B120" s="43"/>
      <c r="C120" s="44" t="s">
        <v>26</v>
      </c>
      <c r="D120" s="44"/>
      <c r="E120" s="45">
        <f>E97+E103+E112</f>
        <v>189204.34000000003</v>
      </c>
    </row>
    <row r="121" spans="1:5" ht="39">
      <c r="A121" s="46"/>
      <c r="B121" s="10" t="s">
        <v>4</v>
      </c>
      <c r="C121" s="33" t="s">
        <v>64</v>
      </c>
      <c r="D121" s="34">
        <v>41973</v>
      </c>
      <c r="E121" s="16">
        <v>80082.58</v>
      </c>
    </row>
    <row r="122" spans="1:5" ht="15">
      <c r="A122" s="46"/>
      <c r="B122" s="4" t="s">
        <v>4</v>
      </c>
      <c r="C122" s="19" t="s">
        <v>63</v>
      </c>
      <c r="D122" s="35">
        <v>41973</v>
      </c>
      <c r="E122" s="36">
        <v>2786.91</v>
      </c>
    </row>
    <row r="123" spans="1:5" ht="15">
      <c r="A123" s="46"/>
      <c r="B123" s="4" t="s">
        <v>4</v>
      </c>
      <c r="C123" s="19" t="s">
        <v>39</v>
      </c>
      <c r="D123" s="35">
        <v>41973</v>
      </c>
      <c r="E123" s="36">
        <v>15287.93</v>
      </c>
    </row>
    <row r="124" spans="1:5" ht="15">
      <c r="A124" s="46"/>
      <c r="B124" s="4" t="s">
        <v>4</v>
      </c>
      <c r="C124" s="19" t="s">
        <v>34</v>
      </c>
      <c r="D124" s="35">
        <v>41973</v>
      </c>
      <c r="E124" s="36">
        <v>17162.59</v>
      </c>
    </row>
    <row r="125" spans="1:5" ht="15">
      <c r="A125" s="46"/>
      <c r="B125" s="4" t="s">
        <v>4</v>
      </c>
      <c r="C125" s="19" t="s">
        <v>32</v>
      </c>
      <c r="D125" s="35">
        <v>41973</v>
      </c>
      <c r="E125" s="36">
        <v>9050.58</v>
      </c>
    </row>
    <row r="126" spans="1:5" ht="15">
      <c r="A126" s="46"/>
      <c r="B126" s="4" t="s">
        <v>4</v>
      </c>
      <c r="C126" s="19" t="s">
        <v>35</v>
      </c>
      <c r="D126" s="35">
        <v>41973</v>
      </c>
      <c r="E126" s="36">
        <v>16885.87</v>
      </c>
    </row>
    <row r="127" spans="1:5" ht="15">
      <c r="A127" s="46"/>
      <c r="B127" s="4" t="s">
        <v>4</v>
      </c>
      <c r="C127" s="19" t="s">
        <v>37</v>
      </c>
      <c r="D127" s="35">
        <v>41973</v>
      </c>
      <c r="E127" s="36">
        <v>12438.75</v>
      </c>
    </row>
    <row r="128" spans="1:5" ht="15">
      <c r="A128" s="46"/>
      <c r="B128" s="4" t="s">
        <v>4</v>
      </c>
      <c r="C128" s="19" t="s">
        <v>40</v>
      </c>
      <c r="D128" s="35">
        <v>41973</v>
      </c>
      <c r="E128" s="36">
        <v>6469.95</v>
      </c>
    </row>
    <row r="129" spans="1:5" ht="39">
      <c r="A129" s="46"/>
      <c r="B129" s="10" t="s">
        <v>3</v>
      </c>
      <c r="C129" s="33" t="s">
        <v>61</v>
      </c>
      <c r="D129" s="34">
        <v>41973</v>
      </c>
      <c r="E129" s="16">
        <v>50980.22</v>
      </c>
    </row>
    <row r="130" spans="1:5" ht="15">
      <c r="A130" s="46"/>
      <c r="B130" s="4" t="s">
        <v>3</v>
      </c>
      <c r="C130" s="19" t="s">
        <v>32</v>
      </c>
      <c r="D130" s="35">
        <v>41973</v>
      </c>
      <c r="E130" s="36">
        <v>2432.59</v>
      </c>
    </row>
    <row r="131" spans="1:5" ht="15">
      <c r="A131" s="46"/>
      <c r="B131" s="4" t="s">
        <v>3</v>
      </c>
      <c r="C131" s="19" t="s">
        <v>35</v>
      </c>
      <c r="D131" s="35">
        <v>41973</v>
      </c>
      <c r="E131" s="36">
        <v>579.04</v>
      </c>
    </row>
    <row r="132" spans="1:5" ht="15">
      <c r="A132" s="46"/>
      <c r="B132" s="4" t="s">
        <v>3</v>
      </c>
      <c r="C132" s="19" t="s">
        <v>34</v>
      </c>
      <c r="D132" s="35">
        <v>41973</v>
      </c>
      <c r="E132" s="36">
        <v>8307.75</v>
      </c>
    </row>
    <row r="133" spans="1:5" ht="15">
      <c r="A133" s="46"/>
      <c r="B133" s="4" t="s">
        <v>3</v>
      </c>
      <c r="C133" s="19" t="s">
        <v>40</v>
      </c>
      <c r="D133" s="35">
        <v>41973</v>
      </c>
      <c r="E133" s="36">
        <v>213.8</v>
      </c>
    </row>
    <row r="134" spans="1:5" ht="15">
      <c r="A134" s="46"/>
      <c r="B134" s="4" t="s">
        <v>3</v>
      </c>
      <c r="C134" s="19" t="s">
        <v>37</v>
      </c>
      <c r="D134" s="35">
        <v>41973</v>
      </c>
      <c r="E134" s="36">
        <v>136.14</v>
      </c>
    </row>
    <row r="135" spans="1:5" ht="15">
      <c r="A135" s="46"/>
      <c r="B135" s="4" t="s">
        <v>3</v>
      </c>
      <c r="C135" s="19" t="s">
        <v>63</v>
      </c>
      <c r="D135" s="35">
        <v>41973</v>
      </c>
      <c r="E135" s="36">
        <v>3755.76</v>
      </c>
    </row>
    <row r="136" spans="1:5" ht="15">
      <c r="A136" s="46"/>
      <c r="B136" s="4" t="s">
        <v>3</v>
      </c>
      <c r="C136" s="19" t="s">
        <v>39</v>
      </c>
      <c r="D136" s="35">
        <v>41973</v>
      </c>
      <c r="E136" s="36">
        <v>28562.04</v>
      </c>
    </row>
    <row r="137" spans="1:5" ht="15">
      <c r="A137" s="46"/>
      <c r="B137" s="4" t="s">
        <v>3</v>
      </c>
      <c r="C137" s="19" t="s">
        <v>33</v>
      </c>
      <c r="D137" s="35">
        <v>41973</v>
      </c>
      <c r="E137" s="36">
        <v>6993.1</v>
      </c>
    </row>
    <row r="138" spans="1:5" ht="39">
      <c r="A138" s="46"/>
      <c r="B138" s="10" t="s">
        <v>19</v>
      </c>
      <c r="C138" s="33" t="s">
        <v>61</v>
      </c>
      <c r="D138" s="34">
        <v>41973</v>
      </c>
      <c r="E138" s="16">
        <v>52965.54</v>
      </c>
    </row>
    <row r="139" spans="1:5" ht="15">
      <c r="A139" s="46"/>
      <c r="B139" s="4" t="s">
        <v>19</v>
      </c>
      <c r="C139" s="19" t="s">
        <v>40</v>
      </c>
      <c r="D139" s="35">
        <v>41973</v>
      </c>
      <c r="E139" s="47">
        <v>35453.86</v>
      </c>
    </row>
    <row r="140" spans="1:5" ht="15">
      <c r="A140" s="46"/>
      <c r="B140" s="4" t="s">
        <v>19</v>
      </c>
      <c r="C140" s="19" t="s">
        <v>37</v>
      </c>
      <c r="D140" s="35">
        <v>41973</v>
      </c>
      <c r="E140" s="47">
        <v>7703.48</v>
      </c>
    </row>
    <row r="141" spans="1:5" ht="15">
      <c r="A141" s="46"/>
      <c r="B141" s="4" t="s">
        <v>19</v>
      </c>
      <c r="C141" s="19" t="s">
        <v>34</v>
      </c>
      <c r="D141" s="35">
        <v>41973</v>
      </c>
      <c r="E141" s="47">
        <v>4411.36</v>
      </c>
    </row>
    <row r="142" spans="1:5" ht="15">
      <c r="A142" s="46"/>
      <c r="B142" s="4" t="s">
        <v>19</v>
      </c>
      <c r="C142" s="19" t="s">
        <v>33</v>
      </c>
      <c r="D142" s="35">
        <v>41973</v>
      </c>
      <c r="E142" s="47">
        <v>543.52</v>
      </c>
    </row>
    <row r="143" spans="1:5" ht="15">
      <c r="A143" s="46"/>
      <c r="B143" s="4" t="s">
        <v>19</v>
      </c>
      <c r="C143" s="19" t="s">
        <v>35</v>
      </c>
      <c r="D143" s="35">
        <v>41973</v>
      </c>
      <c r="E143" s="47">
        <v>252.06</v>
      </c>
    </row>
    <row r="144" spans="1:5" ht="15">
      <c r="A144" s="46"/>
      <c r="B144" s="4" t="s">
        <v>19</v>
      </c>
      <c r="C144" s="19" t="s">
        <v>63</v>
      </c>
      <c r="D144" s="35">
        <v>41973</v>
      </c>
      <c r="E144" s="47">
        <v>2202.13</v>
      </c>
    </row>
    <row r="145" spans="1:5" ht="15">
      <c r="A145" s="46"/>
      <c r="B145" s="4" t="s">
        <v>19</v>
      </c>
      <c r="C145" s="19" t="s">
        <v>39</v>
      </c>
      <c r="D145" s="35">
        <v>41973</v>
      </c>
      <c r="E145" s="47">
        <v>1879.33</v>
      </c>
    </row>
    <row r="146" spans="1:5" ht="15">
      <c r="A146" s="46"/>
      <c r="B146" s="4" t="s">
        <v>19</v>
      </c>
      <c r="C146" s="19" t="s">
        <v>32</v>
      </c>
      <c r="D146" s="35">
        <v>41973</v>
      </c>
      <c r="E146" s="47">
        <v>519.8</v>
      </c>
    </row>
    <row r="147" spans="1:5" ht="15">
      <c r="A147" s="15"/>
      <c r="B147" s="48"/>
      <c r="C147" s="49" t="s">
        <v>65</v>
      </c>
      <c r="D147" s="49"/>
      <c r="E147" s="50">
        <f>E121+E129+E138</f>
        <v>184028.34</v>
      </c>
    </row>
    <row r="148" spans="1:5" ht="39">
      <c r="A148" s="15"/>
      <c r="B148" s="10" t="s">
        <v>19</v>
      </c>
      <c r="C148" s="33" t="s">
        <v>66</v>
      </c>
      <c r="D148" s="51">
        <v>42004</v>
      </c>
      <c r="E148" s="52">
        <v>68086.12</v>
      </c>
    </row>
    <row r="149" spans="1:5" ht="15">
      <c r="A149" s="15"/>
      <c r="B149" s="4" t="s">
        <v>19</v>
      </c>
      <c r="C149" s="19" t="s">
        <v>34</v>
      </c>
      <c r="D149" s="53">
        <v>42004</v>
      </c>
      <c r="E149" s="47">
        <v>25479.86</v>
      </c>
    </row>
    <row r="150" spans="1:5" ht="15">
      <c r="A150" s="15"/>
      <c r="B150" s="4" t="s">
        <v>19</v>
      </c>
      <c r="C150" s="19" t="s">
        <v>40</v>
      </c>
      <c r="D150" s="53">
        <v>42004</v>
      </c>
      <c r="E150" s="47">
        <v>23588.7</v>
      </c>
    </row>
    <row r="151" spans="1:5" ht="15">
      <c r="A151" s="15"/>
      <c r="B151" s="4" t="s">
        <v>19</v>
      </c>
      <c r="C151" s="19" t="s">
        <v>37</v>
      </c>
      <c r="D151" s="53">
        <v>42004</v>
      </c>
      <c r="E151" s="47">
        <v>3377.83</v>
      </c>
    </row>
    <row r="152" spans="1:5" ht="15">
      <c r="A152" s="15"/>
      <c r="B152" s="4" t="s">
        <v>19</v>
      </c>
      <c r="C152" s="19" t="s">
        <v>32</v>
      </c>
      <c r="D152" s="53">
        <v>42004</v>
      </c>
      <c r="E152" s="47">
        <v>4112.96</v>
      </c>
    </row>
    <row r="153" spans="1:5" ht="15">
      <c r="A153" s="15"/>
      <c r="B153" s="4" t="s">
        <v>19</v>
      </c>
      <c r="C153" s="19" t="s">
        <v>35</v>
      </c>
      <c r="D153" s="53">
        <v>42004</v>
      </c>
      <c r="E153" s="47">
        <v>11526.77</v>
      </c>
    </row>
    <row r="154" spans="1:5" ht="26.25">
      <c r="A154" s="15"/>
      <c r="B154" s="10" t="s">
        <v>3</v>
      </c>
      <c r="C154" s="33" t="s">
        <v>67</v>
      </c>
      <c r="D154" s="51">
        <v>42004</v>
      </c>
      <c r="E154" s="52">
        <v>14964.31</v>
      </c>
    </row>
    <row r="155" spans="1:5" ht="15">
      <c r="A155" s="15"/>
      <c r="B155" s="4" t="s">
        <v>3</v>
      </c>
      <c r="C155" s="19" t="s">
        <v>34</v>
      </c>
      <c r="D155" s="53">
        <v>42004</v>
      </c>
      <c r="E155" s="47">
        <v>6358.25</v>
      </c>
    </row>
    <row r="156" spans="1:5" ht="15">
      <c r="A156" s="15"/>
      <c r="B156" s="4" t="s">
        <v>3</v>
      </c>
      <c r="C156" s="19" t="s">
        <v>63</v>
      </c>
      <c r="D156" s="53">
        <v>42004</v>
      </c>
      <c r="E156" s="47">
        <v>2079.4</v>
      </c>
    </row>
    <row r="157" spans="1:5" ht="15">
      <c r="A157" s="15"/>
      <c r="B157" s="4" t="s">
        <v>3</v>
      </c>
      <c r="C157" s="19" t="s">
        <v>35</v>
      </c>
      <c r="D157" s="53">
        <v>42004</v>
      </c>
      <c r="E157" s="47">
        <v>6526.66</v>
      </c>
    </row>
    <row r="158" spans="1:5" ht="25.5">
      <c r="A158" s="15"/>
      <c r="B158" s="54" t="s">
        <v>68</v>
      </c>
      <c r="C158" s="33" t="s">
        <v>54</v>
      </c>
      <c r="D158" s="51">
        <v>42004</v>
      </c>
      <c r="E158" s="52">
        <v>70784.13</v>
      </c>
    </row>
    <row r="159" spans="1:5" ht="15">
      <c r="A159" s="15"/>
      <c r="B159" s="55" t="s">
        <v>68</v>
      </c>
      <c r="C159" s="19" t="s">
        <v>34</v>
      </c>
      <c r="D159" s="53">
        <v>42004</v>
      </c>
      <c r="E159" s="47">
        <v>70784.13</v>
      </c>
    </row>
    <row r="160" spans="1:5" ht="39">
      <c r="A160" s="15"/>
      <c r="B160" s="10" t="s">
        <v>4</v>
      </c>
      <c r="C160" s="33" t="s">
        <v>69</v>
      </c>
      <c r="D160" s="51">
        <v>42004</v>
      </c>
      <c r="E160" s="52">
        <v>135330.93</v>
      </c>
    </row>
    <row r="161" spans="1:5" ht="15">
      <c r="A161" s="15"/>
      <c r="B161" s="4" t="s">
        <v>4</v>
      </c>
      <c r="C161" s="19" t="s">
        <v>32</v>
      </c>
      <c r="D161" s="53">
        <v>42004</v>
      </c>
      <c r="E161" s="47">
        <v>11724.3</v>
      </c>
    </row>
    <row r="162" spans="1:5" ht="15">
      <c r="A162" s="15"/>
      <c r="B162" s="4" t="s">
        <v>4</v>
      </c>
      <c r="C162" s="19" t="s">
        <v>35</v>
      </c>
      <c r="D162" s="53">
        <v>42004</v>
      </c>
      <c r="E162" s="47">
        <v>57086.48</v>
      </c>
    </row>
    <row r="163" spans="1:5" ht="15">
      <c r="A163" s="15"/>
      <c r="B163" s="4" t="s">
        <v>4</v>
      </c>
      <c r="C163" s="19" t="s">
        <v>34</v>
      </c>
      <c r="D163" s="53">
        <v>42004</v>
      </c>
      <c r="E163" s="47">
        <v>40097.49</v>
      </c>
    </row>
    <row r="164" spans="1:5" ht="15">
      <c r="A164" s="15"/>
      <c r="B164" s="4" t="s">
        <v>4</v>
      </c>
      <c r="C164" s="19" t="s">
        <v>37</v>
      </c>
      <c r="D164" s="53">
        <v>42004</v>
      </c>
      <c r="E164" s="47">
        <v>6061.32</v>
      </c>
    </row>
    <row r="165" spans="1:5" ht="15">
      <c r="A165" s="15"/>
      <c r="B165" s="4" t="s">
        <v>4</v>
      </c>
      <c r="C165" s="19" t="s">
        <v>40</v>
      </c>
      <c r="D165" s="53">
        <v>42004</v>
      </c>
      <c r="E165" s="47">
        <v>11695.28</v>
      </c>
    </row>
    <row r="166" spans="1:5" ht="15">
      <c r="A166" s="15"/>
      <c r="B166" s="4" t="s">
        <v>4</v>
      </c>
      <c r="C166" s="19" t="s">
        <v>33</v>
      </c>
      <c r="D166" s="53">
        <v>42004</v>
      </c>
      <c r="E166" s="47">
        <v>6099.96</v>
      </c>
    </row>
    <row r="167" spans="1:5" ht="15">
      <c r="A167" s="15"/>
      <c r="B167" s="4" t="s">
        <v>4</v>
      </c>
      <c r="C167" s="19" t="s">
        <v>39</v>
      </c>
      <c r="D167" s="53">
        <v>42004</v>
      </c>
      <c r="E167" s="36">
        <v>2566.1</v>
      </c>
    </row>
    <row r="168" spans="1:5" ht="26.25">
      <c r="A168" s="15"/>
      <c r="B168" s="10" t="s">
        <v>2</v>
      </c>
      <c r="C168" s="33" t="s">
        <v>70</v>
      </c>
      <c r="D168" s="51">
        <v>42004</v>
      </c>
      <c r="E168" s="16">
        <v>582462.86</v>
      </c>
    </row>
    <row r="169" spans="1:5" ht="25.5">
      <c r="A169" s="15"/>
      <c r="B169" s="4" t="s">
        <v>71</v>
      </c>
      <c r="C169" s="19" t="s">
        <v>34</v>
      </c>
      <c r="D169" s="56" t="s">
        <v>72</v>
      </c>
      <c r="E169" s="36">
        <v>582462.86</v>
      </c>
    </row>
    <row r="170" spans="1:5" ht="15">
      <c r="A170" s="15"/>
      <c r="B170" s="23"/>
      <c r="C170" s="22" t="s">
        <v>73</v>
      </c>
      <c r="D170" s="22"/>
      <c r="E170" s="24">
        <f>E148+E154+E158+E160+E168</f>
        <v>871628.35</v>
      </c>
    </row>
    <row r="171" spans="1:5" ht="18.75" customHeight="1">
      <c r="A171" s="1"/>
      <c r="B171" s="10" t="s">
        <v>27</v>
      </c>
      <c r="C171" s="12"/>
      <c r="D171" s="12"/>
      <c r="E171" s="32">
        <f>E120+E147+E170</f>
        <v>1244861.03</v>
      </c>
    </row>
    <row r="172" spans="1:5" s="28" customFormat="1" ht="15">
      <c r="A172" s="25"/>
      <c r="B172" s="26" t="s">
        <v>28</v>
      </c>
      <c r="C172" s="25"/>
      <c r="D172" s="25"/>
      <c r="E172" s="27">
        <f>E96+E171</f>
        <v>3958235.1399999997</v>
      </c>
    </row>
    <row r="175" ht="15">
      <c r="B175" t="s">
        <v>74</v>
      </c>
    </row>
    <row r="176" spans="3:5" ht="15">
      <c r="C176" s="12" t="s">
        <v>32</v>
      </c>
      <c r="E176" s="57">
        <v>79654.41</v>
      </c>
    </row>
    <row r="177" spans="3:5" ht="15">
      <c r="C177" s="12" t="s">
        <v>75</v>
      </c>
      <c r="E177" s="57">
        <v>301684.55</v>
      </c>
    </row>
    <row r="178" spans="3:5" ht="15">
      <c r="C178" s="12" t="s">
        <v>76</v>
      </c>
      <c r="E178" s="57">
        <v>42511.27</v>
      </c>
    </row>
    <row r="179" spans="3:5" ht="15">
      <c r="C179" s="12" t="s">
        <v>77</v>
      </c>
      <c r="E179" s="57">
        <v>2264034.74</v>
      </c>
    </row>
    <row r="180" spans="3:5" ht="15">
      <c r="C180" s="12" t="s">
        <v>78</v>
      </c>
      <c r="E180" s="57">
        <v>918724.28</v>
      </c>
    </row>
    <row r="181" spans="3:5" ht="15">
      <c r="C181" s="12" t="s">
        <v>33</v>
      </c>
      <c r="E181" s="57">
        <v>54063.21</v>
      </c>
    </row>
    <row r="182" spans="3:5" ht="15">
      <c r="C182" s="12" t="s">
        <v>39</v>
      </c>
      <c r="E182" s="57">
        <v>115146.51</v>
      </c>
    </row>
    <row r="183" spans="3:5" ht="15">
      <c r="C183" s="12" t="s">
        <v>40</v>
      </c>
      <c r="E183" s="57">
        <v>182416.17</v>
      </c>
    </row>
    <row r="184" ht="15">
      <c r="E184" s="58">
        <f>SUBTOTAL(9,E176:E183)</f>
        <v>3958235.1399999997</v>
      </c>
    </row>
    <row r="185" ht="15">
      <c r="E185" s="57"/>
    </row>
  </sheetData>
  <sheetProtection/>
  <autoFilter ref="B5:D27"/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7"/>
  <sheetViews>
    <sheetView zoomScalePageLayoutView="0" workbookViewId="0" topLeftCell="A64">
      <selection activeCell="A1" sqref="A1:IV16384"/>
    </sheetView>
  </sheetViews>
  <sheetFormatPr defaultColWidth="9.140625" defaultRowHeight="15"/>
  <cols>
    <col min="1" max="1" width="3.7109375" style="0" customWidth="1"/>
    <col min="2" max="2" width="28.421875" style="0" customWidth="1"/>
    <col min="3" max="3" width="32.140625" style="0" customWidth="1"/>
    <col min="4" max="4" width="16.00390625" style="0" customWidth="1"/>
    <col min="5" max="5" width="21.140625" style="0" customWidth="1"/>
    <col min="6" max="6" width="16.8515625" style="0" customWidth="1"/>
  </cols>
  <sheetData>
    <row r="2" ht="18.75">
      <c r="A2" s="2" t="s">
        <v>5</v>
      </c>
    </row>
    <row r="3" ht="18.75">
      <c r="A3" s="2" t="s">
        <v>29</v>
      </c>
    </row>
    <row r="4" spans="1:5" ht="15">
      <c r="A4" s="3"/>
      <c r="B4" s="3" t="s">
        <v>0</v>
      </c>
      <c r="C4" s="3" t="s">
        <v>1</v>
      </c>
      <c r="D4" s="3" t="s">
        <v>30</v>
      </c>
      <c r="E4" s="8" t="s">
        <v>21</v>
      </c>
    </row>
    <row r="5" spans="1:5" ht="15">
      <c r="A5" s="6"/>
      <c r="B5" s="4"/>
      <c r="C5" s="9"/>
      <c r="D5" s="9"/>
      <c r="E5" s="32"/>
    </row>
    <row r="6" spans="1:5" ht="15">
      <c r="A6" s="6"/>
      <c r="B6" s="10"/>
      <c r="C6" s="7"/>
      <c r="D6" s="7"/>
      <c r="E6" s="5"/>
    </row>
    <row r="7" spans="1:5" ht="39">
      <c r="A7" s="15"/>
      <c r="B7" s="4" t="s">
        <v>4</v>
      </c>
      <c r="C7" s="12" t="s">
        <v>8</v>
      </c>
      <c r="D7" s="35">
        <v>41820</v>
      </c>
      <c r="E7" s="16">
        <v>148110.06</v>
      </c>
    </row>
    <row r="8" spans="1:5" ht="15">
      <c r="A8" s="15"/>
      <c r="B8" s="4"/>
      <c r="C8" s="12"/>
      <c r="D8" s="12"/>
      <c r="E8" s="11"/>
    </row>
    <row r="9" spans="1:5" ht="39">
      <c r="A9" s="14"/>
      <c r="B9" s="4" t="s">
        <v>3</v>
      </c>
      <c r="C9" s="12" t="s">
        <v>9</v>
      </c>
      <c r="D9" s="35">
        <v>41820</v>
      </c>
      <c r="E9" s="31">
        <v>53627.49</v>
      </c>
    </row>
    <row r="10" spans="1:5" ht="15">
      <c r="A10" s="1"/>
      <c r="B10" s="4"/>
      <c r="C10" s="12"/>
      <c r="D10" s="12"/>
      <c r="E10" s="32"/>
    </row>
    <row r="11" spans="1:5" ht="39">
      <c r="A11" s="6"/>
      <c r="B11" s="4" t="s">
        <v>12</v>
      </c>
      <c r="C11" s="12" t="s">
        <v>8</v>
      </c>
      <c r="D11" s="35">
        <v>41820</v>
      </c>
      <c r="E11" s="32">
        <v>10504.32</v>
      </c>
    </row>
    <row r="12" spans="1:5" ht="15">
      <c r="A12" s="20"/>
      <c r="B12" s="21" t="s">
        <v>7</v>
      </c>
      <c r="C12" s="22" t="s">
        <v>15</v>
      </c>
      <c r="D12" s="22"/>
      <c r="E12" s="38">
        <f>SUM(E7:E11)</f>
        <v>212241.87</v>
      </c>
    </row>
    <row r="13" spans="1:5" ht="15">
      <c r="A13" s="6"/>
      <c r="B13" s="4"/>
      <c r="C13" s="12"/>
      <c r="D13" s="12"/>
      <c r="E13" s="32"/>
    </row>
    <row r="14" spans="1:5" ht="39">
      <c r="A14" s="1"/>
      <c r="B14" s="4" t="s">
        <v>4</v>
      </c>
      <c r="C14" s="12" t="s">
        <v>8</v>
      </c>
      <c r="D14" s="35">
        <v>41851</v>
      </c>
      <c r="E14" s="32">
        <v>58885.79</v>
      </c>
    </row>
    <row r="15" spans="1:5" ht="15">
      <c r="A15" s="1"/>
      <c r="B15" s="4"/>
      <c r="C15" s="12"/>
      <c r="D15" s="12"/>
      <c r="E15" s="32"/>
    </row>
    <row r="16" spans="1:5" ht="39" customHeight="1">
      <c r="A16" s="1"/>
      <c r="B16" s="4" t="s">
        <v>3</v>
      </c>
      <c r="C16" s="12" t="s">
        <v>8</v>
      </c>
      <c r="D16" s="35">
        <v>41851</v>
      </c>
      <c r="E16" s="32">
        <v>13626.19</v>
      </c>
    </row>
    <row r="17" spans="1:5" ht="18.75" customHeight="1">
      <c r="A17" s="1"/>
      <c r="B17" s="4"/>
      <c r="C17" s="12"/>
      <c r="D17" s="12"/>
      <c r="E17" s="32"/>
    </row>
    <row r="18" spans="1:5" ht="15">
      <c r="A18" s="1"/>
      <c r="B18" s="4" t="s">
        <v>2</v>
      </c>
      <c r="C18" s="29" t="s">
        <v>23</v>
      </c>
      <c r="D18" s="59">
        <v>41851</v>
      </c>
      <c r="E18" s="31">
        <v>0</v>
      </c>
    </row>
    <row r="19" spans="1:5" ht="15">
      <c r="A19" s="1"/>
      <c r="B19" s="4"/>
      <c r="C19" s="29"/>
      <c r="D19" s="29"/>
      <c r="E19" s="32"/>
    </row>
    <row r="20" spans="1:5" ht="15">
      <c r="A20" s="1"/>
      <c r="B20" s="4" t="s">
        <v>22</v>
      </c>
      <c r="C20" s="29" t="s">
        <v>24</v>
      </c>
      <c r="D20" s="59">
        <v>41851</v>
      </c>
      <c r="E20" s="31">
        <v>425344.98</v>
      </c>
    </row>
    <row r="21" spans="1:5" ht="15">
      <c r="A21" s="1"/>
      <c r="B21" s="4"/>
      <c r="C21" s="29"/>
      <c r="D21" s="29"/>
      <c r="E21" s="32"/>
    </row>
    <row r="22" spans="1:5" ht="39">
      <c r="A22" s="1"/>
      <c r="B22" s="4" t="s">
        <v>19</v>
      </c>
      <c r="C22" s="12" t="s">
        <v>8</v>
      </c>
      <c r="D22" s="35">
        <v>41851</v>
      </c>
      <c r="E22" s="32">
        <v>33984.76</v>
      </c>
    </row>
    <row r="23" spans="1:5" ht="15">
      <c r="A23" s="1"/>
      <c r="B23" s="4"/>
      <c r="C23" s="12"/>
      <c r="D23" s="12"/>
      <c r="E23" s="32"/>
    </row>
    <row r="24" spans="1:5" ht="15">
      <c r="A24" s="1"/>
      <c r="B24" s="21"/>
      <c r="C24" s="22" t="s">
        <v>17</v>
      </c>
      <c r="D24" s="22"/>
      <c r="E24" s="38">
        <f>SUM(E14:E23)</f>
        <v>531841.72</v>
      </c>
    </row>
    <row r="25" spans="1:5" ht="15">
      <c r="A25" s="1"/>
      <c r="B25" s="10"/>
      <c r="C25" s="7"/>
      <c r="D25" s="7"/>
      <c r="E25" s="32"/>
    </row>
    <row r="26" spans="1:5" ht="39">
      <c r="A26" s="1"/>
      <c r="B26" s="4" t="s">
        <v>4</v>
      </c>
      <c r="C26" s="12" t="s">
        <v>8</v>
      </c>
      <c r="D26" s="35">
        <v>41882</v>
      </c>
      <c r="E26" s="32">
        <v>142155.12</v>
      </c>
    </row>
    <row r="27" spans="1:5" ht="15">
      <c r="A27" s="1"/>
      <c r="B27" s="4"/>
      <c r="C27" s="7"/>
      <c r="D27" s="7"/>
      <c r="E27" s="32"/>
    </row>
    <row r="28" spans="1:5" ht="39">
      <c r="A28" s="1"/>
      <c r="B28" s="4" t="s">
        <v>3</v>
      </c>
      <c r="C28" s="12" t="s">
        <v>8</v>
      </c>
      <c r="D28" s="35">
        <v>41882</v>
      </c>
      <c r="E28" s="32">
        <v>19302.73</v>
      </c>
    </row>
    <row r="29" spans="1:5" ht="15">
      <c r="A29" s="1"/>
      <c r="B29" s="4"/>
      <c r="C29" s="7"/>
      <c r="D29" s="7"/>
      <c r="E29" s="32"/>
    </row>
    <row r="30" spans="1:5" ht="39">
      <c r="A30" s="1"/>
      <c r="B30" s="4" t="s">
        <v>12</v>
      </c>
      <c r="C30" s="12" t="s">
        <v>8</v>
      </c>
      <c r="D30" s="35">
        <v>41882</v>
      </c>
      <c r="E30" s="31">
        <v>129259.06</v>
      </c>
    </row>
    <row r="31" spans="1:5" ht="15">
      <c r="A31" s="1"/>
      <c r="B31" s="4"/>
      <c r="C31" s="7"/>
      <c r="D31" s="7"/>
      <c r="E31" s="31"/>
    </row>
    <row r="32" spans="1:5" ht="15">
      <c r="A32" s="1"/>
      <c r="B32" s="4" t="s">
        <v>2</v>
      </c>
      <c r="C32" s="12" t="s">
        <v>18</v>
      </c>
      <c r="D32" s="35">
        <v>41882</v>
      </c>
      <c r="E32" s="31">
        <v>192229.62</v>
      </c>
    </row>
    <row r="33" spans="1:5" ht="15">
      <c r="A33" s="1"/>
      <c r="B33" s="4"/>
      <c r="C33" s="7"/>
      <c r="D33" s="7"/>
      <c r="E33" s="31"/>
    </row>
    <row r="34" spans="1:5" ht="15">
      <c r="A34" s="1"/>
      <c r="B34" s="4" t="s">
        <v>2</v>
      </c>
      <c r="C34" s="29" t="s">
        <v>25</v>
      </c>
      <c r="D34" s="35">
        <v>41882</v>
      </c>
      <c r="E34" s="31">
        <v>392152.68</v>
      </c>
    </row>
    <row r="35" spans="1:5" ht="15">
      <c r="A35" s="1"/>
      <c r="B35" s="10"/>
      <c r="C35" s="7"/>
      <c r="D35" s="7"/>
      <c r="E35" s="32"/>
    </row>
    <row r="36" spans="1:5" ht="15">
      <c r="A36" s="1"/>
      <c r="B36" s="21"/>
      <c r="C36" s="22" t="s">
        <v>16</v>
      </c>
      <c r="D36" s="22"/>
      <c r="E36" s="38">
        <f>SUM(E26:E34)</f>
        <v>875099.21</v>
      </c>
    </row>
    <row r="37" spans="1:5" ht="15">
      <c r="A37" s="1"/>
      <c r="B37" s="10"/>
      <c r="C37" s="7"/>
      <c r="D37" s="7"/>
      <c r="E37" s="32"/>
    </row>
    <row r="38" spans="1:5" ht="15">
      <c r="A38" s="13"/>
      <c r="B38" s="4" t="s">
        <v>10</v>
      </c>
      <c r="C38" s="12" t="s">
        <v>11</v>
      </c>
      <c r="D38" s="35">
        <v>41912</v>
      </c>
      <c r="E38" s="5">
        <v>200472.28</v>
      </c>
    </row>
    <row r="39" spans="1:5" ht="15">
      <c r="A39" s="13"/>
      <c r="B39" s="4"/>
      <c r="C39" s="12"/>
      <c r="D39" s="12"/>
      <c r="E39" s="17"/>
    </row>
    <row r="40" spans="1:5" ht="39">
      <c r="A40" s="15"/>
      <c r="B40" s="4" t="s">
        <v>4</v>
      </c>
      <c r="C40" s="12" t="s">
        <v>8</v>
      </c>
      <c r="D40" s="35">
        <v>41912</v>
      </c>
      <c r="E40" s="16">
        <v>41587.29</v>
      </c>
    </row>
    <row r="41" spans="1:5" ht="15">
      <c r="A41" s="15"/>
      <c r="B41" s="4"/>
      <c r="C41" s="12"/>
      <c r="D41" s="12"/>
      <c r="E41" s="16"/>
    </row>
    <row r="42" spans="1:5" ht="39">
      <c r="A42" s="14"/>
      <c r="B42" s="4" t="s">
        <v>3</v>
      </c>
      <c r="C42" s="12" t="s">
        <v>9</v>
      </c>
      <c r="D42" s="35">
        <v>41912</v>
      </c>
      <c r="E42" s="18">
        <v>31896.84</v>
      </c>
    </row>
    <row r="43" spans="1:5" ht="15">
      <c r="A43" s="1"/>
      <c r="B43" s="4"/>
      <c r="C43" s="12"/>
      <c r="D43" s="12"/>
      <c r="E43" s="17"/>
    </row>
    <row r="44" spans="1:5" ht="39">
      <c r="A44" s="13"/>
      <c r="B44" s="4" t="s">
        <v>19</v>
      </c>
      <c r="C44" s="12" t="s">
        <v>9</v>
      </c>
      <c r="D44" s="35">
        <v>41912</v>
      </c>
      <c r="E44" s="17">
        <v>267187.8</v>
      </c>
    </row>
    <row r="45" spans="1:5" ht="15">
      <c r="A45" s="13"/>
      <c r="B45" s="4"/>
      <c r="C45" s="12"/>
      <c r="D45" s="12"/>
      <c r="E45" s="17"/>
    </row>
    <row r="46" spans="1:5" ht="26.25">
      <c r="A46" s="15"/>
      <c r="B46" s="4" t="s">
        <v>2</v>
      </c>
      <c r="C46" s="12" t="s">
        <v>13</v>
      </c>
      <c r="D46" s="35">
        <v>41912</v>
      </c>
      <c r="E46" s="16">
        <v>553047.07</v>
      </c>
    </row>
    <row r="47" spans="1:5" ht="15">
      <c r="A47" s="15"/>
      <c r="B47" s="4"/>
      <c r="C47" s="12"/>
      <c r="D47" s="12"/>
      <c r="E47" s="16"/>
    </row>
    <row r="48" spans="1:5" ht="15">
      <c r="A48" s="15"/>
      <c r="B48" s="23"/>
      <c r="C48" s="22" t="s">
        <v>14</v>
      </c>
      <c r="D48" s="22"/>
      <c r="E48" s="24">
        <f>SUM(E38:E47)</f>
        <v>1094191.2799999998</v>
      </c>
    </row>
    <row r="49" spans="1:5" ht="18.75" customHeight="1">
      <c r="A49" s="1"/>
      <c r="B49" s="10" t="s">
        <v>6</v>
      </c>
      <c r="C49" s="12"/>
      <c r="D49" s="12"/>
      <c r="E49" s="32">
        <f>E24+E36+E48</f>
        <v>2501132.21</v>
      </c>
    </row>
    <row r="50" spans="1:5" s="28" customFormat="1" ht="15">
      <c r="A50" s="25"/>
      <c r="B50" s="26" t="s">
        <v>20</v>
      </c>
      <c r="C50" s="25"/>
      <c r="D50" s="25"/>
      <c r="E50" s="27">
        <f>E12+E49</f>
        <v>2713374.08</v>
      </c>
    </row>
    <row r="51" spans="1:5" ht="39">
      <c r="A51" s="14"/>
      <c r="B51" s="4" t="s">
        <v>3</v>
      </c>
      <c r="C51" s="12" t="s">
        <v>9</v>
      </c>
      <c r="D51" s="35">
        <v>41943</v>
      </c>
      <c r="E51" s="18">
        <v>21755.78</v>
      </c>
    </row>
    <row r="52" spans="1:5" ht="15">
      <c r="A52" s="1"/>
      <c r="B52" s="4"/>
      <c r="C52" s="12"/>
      <c r="D52" s="12"/>
      <c r="E52" s="17"/>
    </row>
    <row r="53" spans="1:5" ht="39">
      <c r="A53" s="13"/>
      <c r="B53" s="4" t="s">
        <v>4</v>
      </c>
      <c r="C53" s="12" t="s">
        <v>9</v>
      </c>
      <c r="D53" s="35">
        <v>41943</v>
      </c>
      <c r="E53" s="17">
        <v>126017.05</v>
      </c>
    </row>
    <row r="54" spans="1:5" ht="15">
      <c r="A54" s="13"/>
      <c r="B54" s="4"/>
      <c r="C54" s="12"/>
      <c r="D54" s="12"/>
      <c r="E54" s="17"/>
    </row>
    <row r="55" spans="1:5" ht="39">
      <c r="A55" s="15"/>
      <c r="B55" s="4" t="s">
        <v>19</v>
      </c>
      <c r="C55" s="12" t="s">
        <v>9</v>
      </c>
      <c r="D55" s="35">
        <v>41213</v>
      </c>
      <c r="E55" s="16">
        <v>41431.51</v>
      </c>
    </row>
    <row r="56" spans="1:5" ht="15">
      <c r="A56" s="15"/>
      <c r="B56" s="4"/>
      <c r="C56" s="12"/>
      <c r="D56" s="12"/>
      <c r="E56" s="16"/>
    </row>
    <row r="57" spans="1:5" ht="15">
      <c r="A57" s="15"/>
      <c r="B57" s="43"/>
      <c r="C57" s="44" t="s">
        <v>26</v>
      </c>
      <c r="D57" s="44"/>
      <c r="E57" s="45">
        <f>SUM(E51:E56)</f>
        <v>189204.34000000003</v>
      </c>
    </row>
    <row r="58" spans="1:5" ht="39">
      <c r="A58" s="46"/>
      <c r="B58" s="4" t="s">
        <v>4</v>
      </c>
      <c r="C58" s="12" t="s">
        <v>9</v>
      </c>
      <c r="D58" s="35">
        <v>41973</v>
      </c>
      <c r="E58" s="16">
        <v>80082.58</v>
      </c>
    </row>
    <row r="59" spans="1:5" ht="15">
      <c r="A59" s="46"/>
      <c r="B59" s="4"/>
      <c r="C59" s="12"/>
      <c r="D59" s="12"/>
      <c r="E59" s="16"/>
    </row>
    <row r="60" spans="1:5" ht="39">
      <c r="A60" s="46"/>
      <c r="B60" s="4" t="s">
        <v>3</v>
      </c>
      <c r="C60" s="12" t="s">
        <v>79</v>
      </c>
      <c r="D60" s="35">
        <v>41973</v>
      </c>
      <c r="E60" s="16">
        <v>50980.22</v>
      </c>
    </row>
    <row r="61" spans="1:5" ht="15">
      <c r="A61" s="46"/>
      <c r="B61" s="4"/>
      <c r="C61" s="12"/>
      <c r="D61" s="12"/>
      <c r="E61" s="16"/>
    </row>
    <row r="62" spans="1:5" ht="39">
      <c r="A62" s="46"/>
      <c r="B62" s="4" t="s">
        <v>19</v>
      </c>
      <c r="C62" s="12" t="s">
        <v>80</v>
      </c>
      <c r="D62" s="35">
        <v>41973</v>
      </c>
      <c r="E62" s="16">
        <v>52965.54</v>
      </c>
    </row>
    <row r="63" spans="1:5" ht="15">
      <c r="A63" s="46"/>
      <c r="B63" s="4"/>
      <c r="C63" s="60"/>
      <c r="D63" s="60"/>
      <c r="E63" s="52"/>
    </row>
    <row r="64" spans="1:5" ht="15">
      <c r="A64" s="15"/>
      <c r="B64" s="48"/>
      <c r="C64" s="49" t="s">
        <v>65</v>
      </c>
      <c r="D64" s="49"/>
      <c r="E64" s="50">
        <f>SUM(E58:E62)</f>
        <v>184028.34</v>
      </c>
    </row>
    <row r="65" spans="1:5" ht="39">
      <c r="A65" s="15"/>
      <c r="B65" s="4" t="s">
        <v>19</v>
      </c>
      <c r="C65" s="12" t="s">
        <v>79</v>
      </c>
      <c r="D65" s="53">
        <v>42004</v>
      </c>
      <c r="E65" s="52">
        <v>68086.12</v>
      </c>
    </row>
    <row r="66" spans="1:5" ht="15">
      <c r="A66" s="15"/>
      <c r="B66" s="4"/>
      <c r="C66" s="12"/>
      <c r="D66" s="60"/>
      <c r="E66" s="52"/>
    </row>
    <row r="67" spans="1:5" ht="26.25">
      <c r="A67" s="15"/>
      <c r="B67" s="4" t="s">
        <v>3</v>
      </c>
      <c r="C67" s="12" t="s">
        <v>81</v>
      </c>
      <c r="D67" s="53">
        <v>42004</v>
      </c>
      <c r="E67" s="52">
        <v>14964.31</v>
      </c>
    </row>
    <row r="68" spans="1:5" ht="15">
      <c r="A68" s="15"/>
      <c r="B68" s="4"/>
      <c r="C68" s="12"/>
      <c r="D68" s="60"/>
      <c r="E68" s="52"/>
    </row>
    <row r="69" spans="1:5" ht="15">
      <c r="A69" s="15"/>
      <c r="B69" s="55" t="s">
        <v>68</v>
      </c>
      <c r="C69" s="12" t="s">
        <v>82</v>
      </c>
      <c r="D69" s="53">
        <v>42004</v>
      </c>
      <c r="E69" s="52">
        <v>70784.13</v>
      </c>
    </row>
    <row r="70" spans="1:5" ht="15">
      <c r="A70" s="15"/>
      <c r="B70" s="4"/>
      <c r="C70" s="12"/>
      <c r="D70" s="60"/>
      <c r="E70" s="52"/>
    </row>
    <row r="71" spans="1:5" ht="39">
      <c r="A71" s="15"/>
      <c r="B71" s="4" t="s">
        <v>4</v>
      </c>
      <c r="C71" s="12" t="s">
        <v>9</v>
      </c>
      <c r="D71" s="53">
        <v>42004</v>
      </c>
      <c r="E71" s="52">
        <v>135330.93</v>
      </c>
    </row>
    <row r="72" spans="1:5" ht="15">
      <c r="A72" s="15"/>
      <c r="B72" s="4"/>
      <c r="C72" s="39"/>
      <c r="D72" s="39"/>
      <c r="E72" s="16"/>
    </row>
    <row r="73" spans="1:5" ht="26.25">
      <c r="A73" s="15"/>
      <c r="B73" s="4" t="s">
        <v>2</v>
      </c>
      <c r="C73" s="12" t="s">
        <v>83</v>
      </c>
      <c r="D73" s="35">
        <v>42004</v>
      </c>
      <c r="E73" s="16">
        <v>582462.86</v>
      </c>
    </row>
    <row r="74" spans="1:5" ht="15">
      <c r="A74" s="15"/>
      <c r="B74" s="4"/>
      <c r="C74" s="39"/>
      <c r="D74" s="39"/>
      <c r="E74" s="16"/>
    </row>
    <row r="75" spans="1:5" ht="15">
      <c r="A75" s="15"/>
      <c r="B75" s="23"/>
      <c r="C75" s="22" t="s">
        <v>73</v>
      </c>
      <c r="D75" s="22"/>
      <c r="E75" s="24">
        <f>SUM(E65:E74)</f>
        <v>871628.35</v>
      </c>
    </row>
    <row r="76" spans="1:5" ht="18.75" customHeight="1">
      <c r="A76" s="1"/>
      <c r="B76" s="10" t="s">
        <v>27</v>
      </c>
      <c r="C76" s="12"/>
      <c r="D76" s="12"/>
      <c r="E76" s="32">
        <f>E57+E64+E75</f>
        <v>1244861.03</v>
      </c>
    </row>
    <row r="77" spans="1:5" s="28" customFormat="1" ht="15">
      <c r="A77" s="25"/>
      <c r="B77" s="26" t="s">
        <v>28</v>
      </c>
      <c r="C77" s="25"/>
      <c r="D77" s="25"/>
      <c r="E77" s="27">
        <f>E50+E76</f>
        <v>3958235.1100000003</v>
      </c>
    </row>
  </sheetData>
  <sheetProtection/>
  <autoFilter ref="A5:E51"/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Маркова</dc:creator>
  <cp:keywords/>
  <dc:description/>
  <cp:lastModifiedBy>А</cp:lastModifiedBy>
  <cp:lastPrinted>2014-11-19T14:57:56Z</cp:lastPrinted>
  <dcterms:created xsi:type="dcterms:W3CDTF">2010-05-20T10:44:18Z</dcterms:created>
  <dcterms:modified xsi:type="dcterms:W3CDTF">2015-02-26T08:42:26Z</dcterms:modified>
  <cp:category/>
  <cp:version/>
  <cp:contentType/>
  <cp:contentStatus/>
</cp:coreProperties>
</file>